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75" windowWidth="15600" windowHeight="9375" tabRatio="860" activeTab="2"/>
  </bookViews>
  <sheets>
    <sheet name="10M ARM" sheetId="52" r:id="rId1"/>
    <sheet name="10M ARM JR MEN" sheetId="44" r:id="rId2"/>
    <sheet name="10M ARYM" sheetId="45" r:id="rId3"/>
    <sheet name="10M AP MEN" sheetId="11" r:id="rId4"/>
    <sheet name="10M AP JR MEN" sheetId="42" r:id="rId5"/>
    <sheet name="10M AP YOUTH MEN" sheetId="43" r:id="rId6"/>
    <sheet name="10M A R WOMEN" sheetId="15" r:id="rId7"/>
    <sheet name="10M ARJW" sheetId="46" r:id="rId8"/>
    <sheet name="10MARYW" sheetId="47" r:id="rId9"/>
    <sheet name="10M APW" sheetId="49" r:id="rId10"/>
    <sheet name="10M AP JW" sheetId="38" r:id="rId11"/>
    <sheet name="10M APYW" sheetId="39" r:id="rId12"/>
  </sheets>
  <calcPr calcId="124519"/>
</workbook>
</file>

<file path=xl/calcChain.xml><?xml version="1.0" encoding="utf-8"?>
<calcChain xmlns="http://schemas.openxmlformats.org/spreadsheetml/2006/main">
  <c r="V17" i="45"/>
  <c r="S17"/>
  <c r="A23" i="15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V4" i="39"/>
  <c r="V12"/>
  <c r="V15"/>
  <c r="V21"/>
  <c r="V10"/>
  <c r="V6"/>
  <c r="V14"/>
  <c r="V13"/>
  <c r="V16"/>
  <c r="V20"/>
  <c r="V19"/>
  <c r="V17"/>
  <c r="V23"/>
  <c r="V22"/>
  <c r="V11"/>
  <c r="V18"/>
  <c r="V7"/>
  <c r="V8"/>
  <c r="A17" i="47"/>
  <c r="A16"/>
  <c r="A15"/>
  <c r="A14"/>
  <c r="A13"/>
  <c r="A12"/>
  <c r="A11"/>
  <c r="A10"/>
  <c r="A9"/>
  <c r="A8"/>
  <c r="A7"/>
  <c r="A6"/>
  <c r="A5"/>
  <c r="S11" i="43"/>
  <c r="S22"/>
  <c r="S15"/>
  <c r="S8"/>
  <c r="S14"/>
  <c r="S16"/>
  <c r="S21"/>
  <c r="S17"/>
  <c r="S13"/>
  <c r="S20"/>
  <c r="S23"/>
  <c r="S19"/>
  <c r="S18"/>
  <c r="S10"/>
  <c r="S9"/>
  <c r="S6"/>
  <c r="S12"/>
  <c r="S7"/>
  <c r="S5"/>
  <c r="S4"/>
  <c r="S19" i="45"/>
  <c r="S22"/>
  <c r="S24"/>
  <c r="S23"/>
  <c r="S21"/>
  <c r="S6"/>
  <c r="S8"/>
  <c r="S14"/>
  <c r="S12"/>
  <c r="S7"/>
  <c r="S18"/>
  <c r="S16"/>
  <c r="S13"/>
  <c r="S5"/>
  <c r="S15"/>
  <c r="S20"/>
  <c r="V20" s="1"/>
  <c r="S10"/>
  <c r="S9"/>
  <c r="S4"/>
  <c r="S11"/>
  <c r="V11" s="1"/>
  <c r="V17" i="42"/>
  <c r="V11"/>
  <c r="V14"/>
  <c r="V12"/>
  <c r="V13"/>
  <c r="V10"/>
  <c r="W23" i="44"/>
  <c r="W21"/>
  <c r="W9"/>
  <c r="W8"/>
  <c r="W18"/>
  <c r="W15"/>
  <c r="W19"/>
  <c r="W10"/>
  <c r="W22"/>
  <c r="W20"/>
  <c r="W16"/>
  <c r="W6"/>
  <c r="W17"/>
  <c r="W13"/>
  <c r="W14"/>
  <c r="W7"/>
  <c r="W11"/>
  <c r="W5"/>
  <c r="W4"/>
  <c r="W12"/>
  <c r="X13" i="49"/>
  <c r="Z13" s="1"/>
  <c r="Y11" i="15"/>
  <c r="Y4"/>
  <c r="Y17"/>
  <c r="Y21"/>
  <c r="Y14"/>
  <c r="Y22"/>
  <c r="Y10"/>
  <c r="Y19"/>
  <c r="Y15"/>
  <c r="Y20"/>
  <c r="Y23"/>
  <c r="Y8"/>
  <c r="Y13"/>
  <c r="Y18"/>
  <c r="Y12"/>
  <c r="Y7"/>
  <c r="Y9"/>
  <c r="Y16"/>
  <c r="Y6"/>
  <c r="Y5"/>
  <c r="X8" i="52"/>
  <c r="AA8" s="1"/>
  <c r="X4"/>
  <c r="AA4" s="1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X11"/>
  <c r="AA11" s="1"/>
  <c r="X10"/>
  <c r="AA10" s="1"/>
  <c r="X17"/>
  <c r="AA17" s="1"/>
  <c r="X23"/>
  <c r="AA23" s="1"/>
  <c r="X22"/>
  <c r="AA22" s="1"/>
  <c r="X21"/>
  <c r="AA21" s="1"/>
  <c r="X20"/>
  <c r="AA20" s="1"/>
  <c r="X19"/>
  <c r="AA19" s="1"/>
  <c r="X18"/>
  <c r="AA18" s="1"/>
  <c r="X16"/>
  <c r="AA16" s="1"/>
  <c r="X15"/>
  <c r="AA15" s="1"/>
  <c r="X14"/>
  <c r="AA14" s="1"/>
  <c r="X13"/>
  <c r="AA13" s="1"/>
  <c r="X6"/>
  <c r="AA6" s="1"/>
  <c r="X12"/>
  <c r="AA12" s="1"/>
  <c r="X9"/>
  <c r="AA9" s="1"/>
  <c r="X7"/>
  <c r="AA7" s="1"/>
  <c r="X5"/>
  <c r="AA5" s="1"/>
  <c r="A13" i="42" l="1"/>
  <c r="A12"/>
  <c r="A11"/>
  <c r="A10"/>
  <c r="A9"/>
  <c r="A8"/>
  <c r="A7"/>
  <c r="A6"/>
  <c r="A5"/>
  <c r="A5" i="49"/>
  <c r="X10"/>
  <c r="Z10" s="1"/>
  <c r="X22"/>
  <c r="Z22" s="1"/>
  <c r="X19"/>
  <c r="Z19" s="1"/>
  <c r="X21"/>
  <c r="Z21" s="1"/>
  <c r="X17"/>
  <c r="Z17" s="1"/>
  <c r="X15"/>
  <c r="Z15" s="1"/>
  <c r="A24"/>
  <c r="A23"/>
  <c r="A22"/>
  <c r="A21"/>
  <c r="A20"/>
  <c r="X24"/>
  <c r="Z24" s="1"/>
  <c r="A19"/>
  <c r="X16"/>
  <c r="Z16" s="1"/>
  <c r="A18"/>
  <c r="X23"/>
  <c r="Z23" s="1"/>
  <c r="A17"/>
  <c r="X14"/>
  <c r="Z14" s="1"/>
  <c r="A16"/>
  <c r="A15"/>
  <c r="X18"/>
  <c r="Z18" s="1"/>
  <c r="A14"/>
  <c r="X7"/>
  <c r="Z7" s="1"/>
  <c r="A13"/>
  <c r="X20"/>
  <c r="Z20" s="1"/>
  <c r="A12"/>
  <c r="A11"/>
  <c r="X9"/>
  <c r="Z9" s="1"/>
  <c r="A10"/>
  <c r="X12"/>
  <c r="Z12" s="1"/>
  <c r="A9"/>
  <c r="X6"/>
  <c r="Z6" s="1"/>
  <c r="A8"/>
  <c r="X8"/>
  <c r="Z8" s="1"/>
  <c r="A7"/>
  <c r="X11"/>
  <c r="Z11" s="1"/>
  <c r="A6"/>
  <c r="X5"/>
  <c r="Z5" s="1"/>
  <c r="V19" i="45"/>
  <c r="A23" i="44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23" i="45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24" i="11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23" i="46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23" i="38"/>
  <c r="A22"/>
  <c r="A21"/>
  <c r="A20"/>
  <c r="A19"/>
  <c r="A18"/>
  <c r="A17"/>
  <c r="A16"/>
  <c r="A15"/>
  <c r="A14"/>
  <c r="A13"/>
  <c r="A12"/>
  <c r="A11"/>
  <c r="A10"/>
  <c r="A9"/>
  <c r="A8"/>
  <c r="A7"/>
  <c r="A6"/>
  <c r="A5"/>
  <c r="A23" i="39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23" i="47"/>
  <c r="A22"/>
  <c r="A21"/>
  <c r="A20"/>
  <c r="A19"/>
  <c r="A18"/>
  <c r="A4"/>
  <c r="V19"/>
  <c r="V8"/>
  <c r="V22"/>
  <c r="V21"/>
  <c r="V14"/>
  <c r="V23"/>
  <c r="V13"/>
  <c r="V12"/>
  <c r="V16"/>
  <c r="V9"/>
  <c r="V11"/>
  <c r="V7"/>
  <c r="V17"/>
  <c r="V18"/>
  <c r="V20"/>
  <c r="V10"/>
  <c r="V6"/>
  <c r="V15"/>
  <c r="V4"/>
  <c r="V5"/>
  <c r="X9" i="46"/>
  <c r="AA9" s="1"/>
  <c r="X21"/>
  <c r="AA21" s="1"/>
  <c r="X23"/>
  <c r="AA23" s="1"/>
  <c r="X13"/>
  <c r="AA13" s="1"/>
  <c r="X19"/>
  <c r="AA19" s="1"/>
  <c r="X22"/>
  <c r="AA22" s="1"/>
  <c r="X15"/>
  <c r="AA15" s="1"/>
  <c r="X14"/>
  <c r="AA14" s="1"/>
  <c r="X12"/>
  <c r="AA12" s="1"/>
  <c r="X17"/>
  <c r="AA17" s="1"/>
  <c r="X11"/>
  <c r="AA11" s="1"/>
  <c r="X8"/>
  <c r="AA8" s="1"/>
  <c r="X18"/>
  <c r="AA18" s="1"/>
  <c r="X20"/>
  <c r="AA20" s="1"/>
  <c r="X10"/>
  <c r="AA10" s="1"/>
  <c r="X7"/>
  <c r="AA7" s="1"/>
  <c r="X16"/>
  <c r="AA16" s="1"/>
  <c r="X6"/>
  <c r="AA6" s="1"/>
  <c r="X4"/>
  <c r="AA4" s="1"/>
  <c r="X5"/>
  <c r="AA5" s="1"/>
  <c r="AB17" i="15"/>
  <c r="AB7"/>
  <c r="AB4"/>
  <c r="AB6"/>
  <c r="AB16"/>
  <c r="AB23"/>
  <c r="AB18"/>
  <c r="AB21"/>
  <c r="AB13"/>
  <c r="AB12"/>
  <c r="AB22"/>
  <c r="AB9"/>
  <c r="AB20"/>
  <c r="AB19"/>
  <c r="AB15"/>
  <c r="AB11"/>
  <c r="AB14"/>
  <c r="AB10"/>
  <c r="AB8"/>
  <c r="V13" i="45"/>
  <c r="V21"/>
  <c r="V23"/>
  <c r="V18"/>
  <c r="V24"/>
  <c r="V16"/>
  <c r="V12"/>
  <c r="V22"/>
  <c r="V15"/>
  <c r="V10"/>
  <c r="V7"/>
  <c r="V9"/>
  <c r="V8"/>
  <c r="V6"/>
  <c r="V14"/>
  <c r="V4"/>
  <c r="V5"/>
  <c r="A23" i="4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23" i="42"/>
  <c r="A22"/>
  <c r="A21"/>
  <c r="A20"/>
  <c r="A19"/>
  <c r="A18"/>
  <c r="A17"/>
  <c r="A16"/>
  <c r="A15"/>
  <c r="A14"/>
  <c r="A4"/>
  <c r="V19"/>
  <c r="V23"/>
  <c r="V20"/>
  <c r="V16"/>
  <c r="V18"/>
  <c r="V21"/>
  <c r="V22"/>
  <c r="V8"/>
  <c r="V7"/>
  <c r="V15"/>
  <c r="V6"/>
  <c r="V9"/>
  <c r="V4"/>
  <c r="V5"/>
  <c r="A4" i="38"/>
  <c r="V9" i="39"/>
  <c r="V5"/>
  <c r="AC18" i="38"/>
  <c r="AC22"/>
  <c r="AC5"/>
  <c r="AC19"/>
  <c r="AC21"/>
  <c r="AC20"/>
  <c r="AC15"/>
  <c r="AC17"/>
  <c r="AC11"/>
  <c r="AC14"/>
  <c r="AC12"/>
  <c r="AC7"/>
  <c r="AC16"/>
  <c r="AC8"/>
  <c r="AC23"/>
  <c r="AC9"/>
  <c r="AC13"/>
  <c r="AC10"/>
  <c r="AC6"/>
  <c r="AC4"/>
  <c r="W20" i="11"/>
  <c r="Z20" s="1"/>
  <c r="W18"/>
  <c r="Z18" s="1"/>
  <c r="W22"/>
  <c r="Z22" s="1"/>
  <c r="W23"/>
  <c r="Z23" s="1"/>
  <c r="W19"/>
  <c r="Z19" s="1"/>
  <c r="W21"/>
  <c r="Z21" s="1"/>
  <c r="W14"/>
  <c r="Z14" s="1"/>
  <c r="W11"/>
  <c r="Z11" s="1"/>
  <c r="W24"/>
  <c r="Z24" s="1"/>
  <c r="W13"/>
  <c r="Z13" s="1"/>
  <c r="W10"/>
  <c r="Z10" s="1"/>
  <c r="W5"/>
  <c r="Z5" s="1"/>
  <c r="W17"/>
  <c r="Z17" s="1"/>
  <c r="W15"/>
  <c r="Z15" s="1"/>
  <c r="W9"/>
  <c r="Z9" s="1"/>
  <c r="W12"/>
  <c r="Z12" s="1"/>
  <c r="W16"/>
  <c r="Z16" s="1"/>
  <c r="W6"/>
  <c r="Z6" s="1"/>
  <c r="W8"/>
  <c r="Z8" s="1"/>
  <c r="W7"/>
  <c r="Z7" s="1"/>
  <c r="AB5" i="15"/>
</calcChain>
</file>

<file path=xl/comments1.xml><?xml version="1.0" encoding="utf-8"?>
<comments xmlns="http://schemas.openxmlformats.org/spreadsheetml/2006/main">
  <authors>
    <author>Author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<sst xmlns="http://schemas.openxmlformats.org/spreadsheetml/2006/main" count="1121" uniqueCount="466">
  <si>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 M RIFLE MEN                                </t>
  </si>
  <si>
    <t xml:space="preserve">MTS - 623 </t>
  </si>
  <si>
    <t>S.No.</t>
  </si>
  <si>
    <t>Name</t>
  </si>
  <si>
    <t>DOB</t>
  </si>
  <si>
    <t>Unit</t>
  </si>
  <si>
    <t>BTS</t>
  </si>
  <si>
    <t>FAS</t>
  </si>
  <si>
    <t>WR</t>
  </si>
  <si>
    <t>R FAS</t>
  </si>
  <si>
    <t>PUN</t>
  </si>
  <si>
    <t>ARMY</t>
  </si>
  <si>
    <t>GAGAN NARANG</t>
  </si>
  <si>
    <t>06.05.1983</t>
  </si>
  <si>
    <t>A.I</t>
  </si>
  <si>
    <t>SATYENDRA SINGH</t>
  </si>
  <si>
    <t>10.05.1985</t>
  </si>
  <si>
    <t>HAR</t>
  </si>
  <si>
    <t>AKHIL SHEORAN</t>
  </si>
  <si>
    <t>23.07.1995</t>
  </si>
  <si>
    <t>U.P</t>
  </si>
  <si>
    <t>MAH</t>
  </si>
  <si>
    <t>SATYAJEET KANDHOL</t>
  </si>
  <si>
    <t>16.02.2000</t>
  </si>
  <si>
    <t>RAJ</t>
  </si>
  <si>
    <t>T.N.</t>
  </si>
  <si>
    <t>RAVI KUMAR</t>
  </si>
  <si>
    <t>01.01.1990</t>
  </si>
  <si>
    <t>A.F.</t>
  </si>
  <si>
    <t>RAIL</t>
  </si>
  <si>
    <t>DEEPAK KUMAR</t>
  </si>
  <si>
    <t>05.11.1987</t>
  </si>
  <si>
    <t>A.F</t>
  </si>
  <si>
    <t>M.P</t>
  </si>
  <si>
    <t>DHARMENDRA SINGH</t>
  </si>
  <si>
    <t>HRIDAY HAZARIKA</t>
  </si>
  <si>
    <t>12.10.2001</t>
  </si>
  <si>
    <t>ASS</t>
  </si>
  <si>
    <t>RANJEET SINGH</t>
  </si>
  <si>
    <t>26.03.1990</t>
  </si>
  <si>
    <t>07.06.1994</t>
  </si>
  <si>
    <t>SAHIL</t>
  </si>
  <si>
    <t>27.07.1994</t>
  </si>
  <si>
    <t>MANOJ DALAL</t>
  </si>
  <si>
    <t>08.11.1989</t>
  </si>
  <si>
    <t>U.P.</t>
  </si>
  <si>
    <t>KAR</t>
  </si>
  <si>
    <t>ARJUN BABUTA</t>
  </si>
  <si>
    <t>24.01.1999</t>
  </si>
  <si>
    <t>MILAN PREET SINGH</t>
  </si>
  <si>
    <t>10.11.1995</t>
  </si>
  <si>
    <t>J&amp;K</t>
  </si>
  <si>
    <t>DEL</t>
  </si>
  <si>
    <t>VINAYKUMAR SHASHIKANT PATIL</t>
  </si>
  <si>
    <t>01.07.1998</t>
  </si>
  <si>
    <t>DIKSHANT GUPTA</t>
  </si>
  <si>
    <t>30.10.2001</t>
  </si>
  <si>
    <t>24.02.2001</t>
  </si>
  <si>
    <t>ANIL KUMAR</t>
  </si>
  <si>
    <t>14.11.1997</t>
  </si>
  <si>
    <t>M.P.</t>
  </si>
  <si>
    <t>MOHIT KUMAR AGNIHOTRI</t>
  </si>
  <si>
    <t>07.02.2000</t>
  </si>
  <si>
    <t>SACHET SANTOSH PINNANATH</t>
  </si>
  <si>
    <t>20.11.2000</t>
  </si>
  <si>
    <t>PAARTH MAKHIJA</t>
  </si>
  <si>
    <t>W.B</t>
  </si>
  <si>
    <t>07.02.2002</t>
  </si>
  <si>
    <t>U.K.</t>
  </si>
  <si>
    <t>20.07.1999</t>
  </si>
  <si>
    <t>KER</t>
  </si>
  <si>
    <t>BSF</t>
  </si>
  <si>
    <t>UK</t>
  </si>
  <si>
    <t>MONU KUMAR</t>
  </si>
  <si>
    <t>MANJEET SINGH</t>
  </si>
  <si>
    <t>28.08.1998</t>
  </si>
  <si>
    <t>ORI</t>
  </si>
  <si>
    <t>GUJ</t>
  </si>
  <si>
    <t>SHIVAM KUMAR</t>
  </si>
  <si>
    <t>12.12.2000</t>
  </si>
  <si>
    <t>H.P</t>
  </si>
  <si>
    <t>RAMANYA TOMAR</t>
  </si>
  <si>
    <t>30.06.2002</t>
  </si>
  <si>
    <t>GURPREET SINGH</t>
  </si>
  <si>
    <t>19.12.1987</t>
  </si>
  <si>
    <t>TSRA</t>
  </si>
  <si>
    <t>CHD</t>
  </si>
  <si>
    <t>574+0.25</t>
  </si>
  <si>
    <t>WCH</t>
  </si>
  <si>
    <t>W.R</t>
  </si>
  <si>
    <t>JITU RAI</t>
  </si>
  <si>
    <t>DEEPAK SHARMA</t>
  </si>
  <si>
    <t>ONGC</t>
  </si>
  <si>
    <t>AMANPREET SINGH</t>
  </si>
  <si>
    <t>15.12.1992</t>
  </si>
  <si>
    <t>SIB KUMAR GHOSH</t>
  </si>
  <si>
    <t>03.12.1980</t>
  </si>
  <si>
    <t>ANMOL JAIN</t>
  </si>
  <si>
    <t>T.N</t>
  </si>
  <si>
    <t>15.08.1995</t>
  </si>
  <si>
    <t>NCC</t>
  </si>
  <si>
    <t>04.11.1995</t>
  </si>
  <si>
    <t>H.P.</t>
  </si>
  <si>
    <t>LAJJA GAUSWAMI</t>
  </si>
  <si>
    <t>28.08.1988</t>
  </si>
  <si>
    <t>ELIZABETH SUSAN KOSHY</t>
  </si>
  <si>
    <t>10.05.1994</t>
  </si>
  <si>
    <t>ANJUM MOUDGIL</t>
  </si>
  <si>
    <t>05.01.1994</t>
  </si>
  <si>
    <t>AYUSHI PODDER</t>
  </si>
  <si>
    <t>23.10.2000</t>
  </si>
  <si>
    <t>20.01.1994</t>
  </si>
  <si>
    <t>TN</t>
  </si>
  <si>
    <t>RITU RAJ SINGH</t>
  </si>
  <si>
    <t>UP</t>
  </si>
  <si>
    <t xml:space="preserve">                                                                                                                                                                                                                                      10 M PISTOL WOMEN</t>
  </si>
  <si>
    <t>MTS - 380</t>
  </si>
  <si>
    <t>HEENA SIDHU</t>
  </si>
  <si>
    <t>29.08.1989</t>
  </si>
  <si>
    <t>YASHASWINI SINGH DESWAL</t>
  </si>
  <si>
    <t>SHWETA SINGH</t>
  </si>
  <si>
    <t>03.07.1986</t>
  </si>
  <si>
    <t>29.01.2000</t>
  </si>
  <si>
    <t>NAYANI BHARDWAJ</t>
  </si>
  <si>
    <t>HARVEEN SARAO</t>
  </si>
  <si>
    <t>AAKANKSHA BANSAL</t>
  </si>
  <si>
    <t>24.01.1993</t>
  </si>
  <si>
    <t>SHITAL SHIVAJI THORAT</t>
  </si>
  <si>
    <t>28.06.1988</t>
  </si>
  <si>
    <t>DEEPIKA PATEL</t>
  </si>
  <si>
    <t>09.08.1991</t>
  </si>
  <si>
    <t>RUBY TOMER</t>
  </si>
  <si>
    <t>10.03.1988</t>
  </si>
  <si>
    <t>VINERKAR RUCHITA RAJENDRA</t>
  </si>
  <si>
    <t>27.12.1992</t>
  </si>
  <si>
    <t xml:space="preserve">YOGITA </t>
  </si>
  <si>
    <t>MUSKAN</t>
  </si>
  <si>
    <t>11.05.2001</t>
  </si>
  <si>
    <t>RUCHI SINGH</t>
  </si>
  <si>
    <t>01.05.1993</t>
  </si>
  <si>
    <t>15.11.1995</t>
  </si>
  <si>
    <t>30.10.1990</t>
  </si>
  <si>
    <t>07.02.1998</t>
  </si>
  <si>
    <t>MAHIMA TURHI AGRAWAL</t>
  </si>
  <si>
    <t>MP</t>
  </si>
  <si>
    <t>27.01.2003</t>
  </si>
  <si>
    <t>02.04.1999</t>
  </si>
  <si>
    <t>27.02.2001</t>
  </si>
  <si>
    <t>DEVANSHI RANA</t>
  </si>
  <si>
    <t>05.07.1999</t>
  </si>
  <si>
    <t>SNEHA BHARDWAJ</t>
  </si>
  <si>
    <t>15.02.2001</t>
  </si>
  <si>
    <t>TANU RAWAL</t>
  </si>
  <si>
    <t>06.09.2001</t>
  </si>
  <si>
    <t>ESHA SINGH</t>
  </si>
  <si>
    <t>01.01.2005</t>
  </si>
  <si>
    <t>SWETA DEVI</t>
  </si>
  <si>
    <t>ANJALI CHOUDHARY</t>
  </si>
  <si>
    <t>16.01.2002</t>
  </si>
  <si>
    <t>ANSHIKA SATENDRA</t>
  </si>
  <si>
    <t>26.06.1999</t>
  </si>
  <si>
    <t>MTS - 578</t>
  </si>
  <si>
    <t>RAHI JIVAN SARNOBAT</t>
  </si>
  <si>
    <t>576+1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</si>
  <si>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10 M PISTOL MEN</t>
  </si>
  <si>
    <t>Sr. No.</t>
  </si>
  <si>
    <t>HEMENDRA SINGH KUSHWAHA</t>
  </si>
  <si>
    <t>04.02.1996</t>
  </si>
  <si>
    <t xml:space="preserve">MANJIT </t>
  </si>
  <si>
    <t>SHAHZAR RIZVI</t>
  </si>
  <si>
    <t>ASHISH SAINI</t>
  </si>
  <si>
    <t>19.04.2001</t>
  </si>
  <si>
    <t>GAURAV RANA</t>
  </si>
  <si>
    <t>11.11.1999</t>
  </si>
  <si>
    <t>28.07.1999</t>
  </si>
  <si>
    <t>HARSHIT BIND</t>
  </si>
  <si>
    <t>01.01.2001</t>
  </si>
  <si>
    <t>SAURABH CHOUDHARY</t>
  </si>
  <si>
    <t>12.05.2002</t>
  </si>
  <si>
    <t>LUCKY</t>
  </si>
  <si>
    <t>25.09.2004</t>
  </si>
  <si>
    <t>HIMANSHU TANWAR</t>
  </si>
  <si>
    <t>25.12.2000</t>
  </si>
  <si>
    <t>SURINDER SINGH</t>
  </si>
  <si>
    <t>15.04.2000</t>
  </si>
  <si>
    <t>ARPIT TOMAR</t>
  </si>
  <si>
    <t>06.08.2002</t>
  </si>
  <si>
    <t>MTS - 413</t>
  </si>
  <si>
    <t>APURVI CHANDELA</t>
  </si>
  <si>
    <t>04.01.1993</t>
  </si>
  <si>
    <t>GHATKAR POOJA PANDHARINATH</t>
  </si>
  <si>
    <t>17.01.1989</t>
  </si>
  <si>
    <t>AYONIKA PAUL</t>
  </si>
  <si>
    <t>23.09.1992</t>
  </si>
  <si>
    <t>SHRIYANKA SADANGI</t>
  </si>
  <si>
    <t>10.01.1995</t>
  </si>
  <si>
    <t>AAYUSHI GUPTA</t>
  </si>
  <si>
    <t>18.08.1994</t>
  </si>
  <si>
    <t>07.08.1989</t>
  </si>
  <si>
    <t>SIMRAT CHAHAL</t>
  </si>
  <si>
    <t>22.03.1993</t>
  </si>
  <si>
    <t>VINITA BHARDWAJ</t>
  </si>
  <si>
    <t>25.04.1994</t>
  </si>
  <si>
    <t>05.02.1999</t>
  </si>
  <si>
    <t>MIHIKA POORE</t>
  </si>
  <si>
    <t>04.02.2000</t>
  </si>
  <si>
    <t>04.06.2000</t>
  </si>
  <si>
    <t>MANINI KAUSHIK</t>
  </si>
  <si>
    <t>01.11.2001</t>
  </si>
  <si>
    <t>VANSHIKA RATHORE</t>
  </si>
  <si>
    <t>C. KAVI RAKSHNA</t>
  </si>
  <si>
    <t>20.06.2000</t>
  </si>
  <si>
    <t>SAMIKSHA DHINGRA</t>
  </si>
  <si>
    <t>15.12.1999</t>
  </si>
  <si>
    <t>SHREYA SAKSENA</t>
  </si>
  <si>
    <t>05.05.1997</t>
  </si>
  <si>
    <t>UTKARSHA SHAILESH BHOIR</t>
  </si>
  <si>
    <t>30.12.1998</t>
  </si>
  <si>
    <t>BARKHA CHAUHAN</t>
  </si>
  <si>
    <t>24.10.1995</t>
  </si>
  <si>
    <t>TEJAS KRISHNA PRASAD</t>
  </si>
  <si>
    <t>22.01.1998</t>
  </si>
  <si>
    <t>LAGAD SAURAV GORAKH</t>
  </si>
  <si>
    <t>07.01.1999</t>
  </si>
  <si>
    <t>DEEPAK MALIK</t>
  </si>
  <si>
    <t>ELAVENIL VALARIVAN</t>
  </si>
  <si>
    <t>02.08.1999</t>
  </si>
  <si>
    <t>VISHAL SINGH BHADOURIYA</t>
  </si>
  <si>
    <t>26.10.1996</t>
  </si>
  <si>
    <t>SURYA PRATAP SINGH BANSHTU</t>
  </si>
  <si>
    <t>28.01.2002</t>
  </si>
  <si>
    <t>PARVEEN KUMAR</t>
  </si>
  <si>
    <t>24.06.1992</t>
  </si>
  <si>
    <t>PAWAN YADAV</t>
  </si>
  <si>
    <t>14.11.1995</t>
  </si>
  <si>
    <t>SINDHU VIJAY</t>
  </si>
  <si>
    <t>12.04.2003</t>
  </si>
  <si>
    <t>CHINMAI</t>
  </si>
  <si>
    <t>12.08.2003</t>
  </si>
  <si>
    <t>23.07.2001</t>
  </si>
  <si>
    <t>OMPRAKASH MITHARWAL</t>
  </si>
  <si>
    <t>OG 2016</t>
  </si>
  <si>
    <t>ARJUN SINGH CHEEMA</t>
  </si>
  <si>
    <t>13.06.2001</t>
  </si>
  <si>
    <t>PRAGATI ANIL NAIKARE</t>
  </si>
  <si>
    <t>03.11.1999</t>
  </si>
  <si>
    <t>MEHULI GHOSH</t>
  </si>
  <si>
    <t>PRIYA RAGHAV</t>
  </si>
  <si>
    <t>15.05.2000</t>
  </si>
  <si>
    <t>577+1</t>
  </si>
  <si>
    <t>SHREYA AGRAWAL</t>
  </si>
  <si>
    <t>23.09.2000</t>
  </si>
  <si>
    <t>SHAHU TUSHAR MANE</t>
  </si>
  <si>
    <t>26.01.2002</t>
  </si>
  <si>
    <t>582+0.25</t>
  </si>
  <si>
    <t>26.07.2001</t>
  </si>
  <si>
    <t>582+2</t>
  </si>
  <si>
    <t>MTS</t>
  </si>
  <si>
    <t>TRIAL IV</t>
  </si>
  <si>
    <t>TRIAL III</t>
  </si>
  <si>
    <t>579+2</t>
  </si>
  <si>
    <t>580+0.25</t>
  </si>
  <si>
    <t>582+0.50</t>
  </si>
  <si>
    <t>15.03.1997</t>
  </si>
  <si>
    <t>ABHISHEK ARYA</t>
  </si>
  <si>
    <t>10.02.1999</t>
  </si>
  <si>
    <t>MANU BHAKER</t>
  </si>
  <si>
    <t>18.02.2002</t>
  </si>
  <si>
    <t>NISHA YADAV</t>
  </si>
  <si>
    <t>18.12.2004</t>
  </si>
  <si>
    <t>ANSHIKA KANWAR</t>
  </si>
  <si>
    <t>29.06.2005</t>
  </si>
  <si>
    <t>SHREEPRABHA SINGH</t>
  </si>
  <si>
    <t>03.02.1995</t>
  </si>
  <si>
    <t>VIBHUTI BHATIA</t>
  </si>
  <si>
    <t>15.10.2003</t>
  </si>
  <si>
    <t xml:space="preserve">MANSI SUDHIR SINGH KATHAIT  </t>
  </si>
  <si>
    <t xml:space="preserve">ZEENA KHITTA </t>
  </si>
  <si>
    <t>20.05.2001</t>
  </si>
  <si>
    <t>19.10.2002</t>
  </si>
  <si>
    <t>HEENA JAYESHBHAI GOHEI</t>
  </si>
  <si>
    <t>19.05.2002</t>
  </si>
  <si>
    <t>YANA RATHORE</t>
  </si>
  <si>
    <t>25.02.2003</t>
  </si>
  <si>
    <t>ABHISHEK VERMA</t>
  </si>
  <si>
    <t>01.08.1989</t>
  </si>
  <si>
    <t>RAVINDER SINGH</t>
  </si>
  <si>
    <t>17.10.1996</t>
  </si>
  <si>
    <t>VIJAYVEER SIDHU</t>
  </si>
  <si>
    <t>20.08.2001</t>
  </si>
  <si>
    <t>578+1</t>
  </si>
  <si>
    <t>NISCHAL SINGH</t>
  </si>
  <si>
    <t>23.08.2004</t>
  </si>
  <si>
    <t>12.09.1999</t>
  </si>
  <si>
    <t>VIKASH KUMAR</t>
  </si>
  <si>
    <t>04.12.2000</t>
  </si>
  <si>
    <t>YASH KUMAR</t>
  </si>
  <si>
    <t>MANISH NARWAL</t>
  </si>
  <si>
    <t>17.10.2001</t>
  </si>
  <si>
    <t>ARJUN SINGH</t>
  </si>
  <si>
    <t>06.07.2000</t>
  </si>
  <si>
    <t>AKASH</t>
  </si>
  <si>
    <t>SACHIN BHATI</t>
  </si>
  <si>
    <t>07.06.2000</t>
  </si>
  <si>
    <t>HARSH GUPTA</t>
  </si>
  <si>
    <t>22.07.2001</t>
  </si>
  <si>
    <t>UDHAYVEER SIDHU</t>
  </si>
  <si>
    <t>21.06.2002</t>
  </si>
  <si>
    <t>12.12.2003</t>
  </si>
  <si>
    <t>AYUSH JINDAL</t>
  </si>
  <si>
    <t>15.12.2000</t>
  </si>
  <si>
    <t>KUNAL RANA</t>
  </si>
  <si>
    <t>28.04.2002</t>
  </si>
  <si>
    <t>03.02.2001</t>
  </si>
  <si>
    <t>ASHISH KUMAR DODHWAL</t>
  </si>
  <si>
    <t>23.05.2003</t>
  </si>
  <si>
    <t>ABHAY RAJ SINGH</t>
  </si>
  <si>
    <t>16.11.2001</t>
  </si>
  <si>
    <t>NEHA</t>
  </si>
  <si>
    <t>14.05.1999</t>
  </si>
  <si>
    <t>DEVANSHI DHAMA</t>
  </si>
  <si>
    <t>29.04.2003</t>
  </si>
  <si>
    <t>02.10.2000</t>
  </si>
  <si>
    <t>AARJU VAISHNAV</t>
  </si>
  <si>
    <t>10.11.2003</t>
  </si>
  <si>
    <t>TEJASWANI SINGH</t>
  </si>
  <si>
    <t>03.09.2004</t>
  </si>
  <si>
    <t>RITHIK RAMESH</t>
  </si>
  <si>
    <t>27.09.1998</t>
  </si>
  <si>
    <t>ANMOL RANA</t>
  </si>
  <si>
    <t>13.08.2001</t>
  </si>
  <si>
    <t>ABHIDNYA ASHOK PATIL</t>
  </si>
  <si>
    <t>HARSHADA SADANAND NITHAVE</t>
  </si>
  <si>
    <t>ANUSHKA RAVINDRA PATIL</t>
  </si>
  <si>
    <t>DEWAKSHI YADAV</t>
  </si>
  <si>
    <t>06.01.2006</t>
  </si>
  <si>
    <t>SAUMYA DHYANI</t>
  </si>
  <si>
    <t>YASHSAVI JOSHI</t>
  </si>
  <si>
    <t>15.02.2005</t>
  </si>
  <si>
    <t>SIMRANPREET KAUR BRAR</t>
  </si>
  <si>
    <t>02.10.2004</t>
  </si>
  <si>
    <t>SANCHITA</t>
  </si>
  <si>
    <t>02.02.2002</t>
  </si>
  <si>
    <t>NUPUR RAKESH HAGAWANE PATIL</t>
  </si>
  <si>
    <t>HIMANI SURYAKANT CHONDHE</t>
  </si>
  <si>
    <t>NANDITA SATISH SUL</t>
  </si>
  <si>
    <t>NISHA KANWAR</t>
  </si>
  <si>
    <t>GARGI SANDEEP SIRSAT</t>
  </si>
  <si>
    <t>60SHOTS T1</t>
  </si>
  <si>
    <t>572+2</t>
  </si>
  <si>
    <t>SHRI NIVETHA P.</t>
  </si>
  <si>
    <t>60 SHOTS T2</t>
  </si>
  <si>
    <t>575+0.25</t>
  </si>
  <si>
    <t>563+0.25</t>
  </si>
  <si>
    <t>MEGHANA M.SAJJANAR</t>
  </si>
  <si>
    <t>01.04.2000</t>
  </si>
  <si>
    <t>14.05.2001</t>
  </si>
  <si>
    <t>60 SHOTS T I</t>
  </si>
  <si>
    <t>60 SHOTS T 2</t>
  </si>
  <si>
    <t>KASHIKA PRADHAN</t>
  </si>
  <si>
    <t>10.07.2002</t>
  </si>
  <si>
    <t>DIVYANSH SINGH PANWAR</t>
  </si>
  <si>
    <t>SANSKAR HAVELIA</t>
  </si>
  <si>
    <t>YASH VARDHAN</t>
  </si>
  <si>
    <t>ARSHDEEP SINGH DHILLON</t>
  </si>
  <si>
    <t>LOKENDER SINGH</t>
  </si>
  <si>
    <t>09.10.2003</t>
  </si>
  <si>
    <t>20.02.2002</t>
  </si>
  <si>
    <t>PARIKSHIT S. BRAR</t>
  </si>
  <si>
    <t>04.11.2003</t>
  </si>
  <si>
    <t>18.06.2002</t>
  </si>
  <si>
    <t>08.03.2001</t>
  </si>
  <si>
    <t>SATYAM CHAUHN</t>
  </si>
  <si>
    <t>PRABHNOOR SINGH ROMANA</t>
  </si>
  <si>
    <t>OC1</t>
  </si>
  <si>
    <t>10M AIR RIFLE WOMEN</t>
  </si>
  <si>
    <t xml:space="preserve">628.8 23 JAN </t>
  </si>
  <si>
    <t>OC2</t>
  </si>
  <si>
    <t>626.2 JAN</t>
  </si>
  <si>
    <t>WC MEX</t>
  </si>
  <si>
    <t>34 ISAS</t>
  </si>
  <si>
    <t>IJWC</t>
  </si>
  <si>
    <t>623.9+1</t>
  </si>
  <si>
    <t>621.4+0.25</t>
  </si>
  <si>
    <t>621.2+0.25</t>
  </si>
  <si>
    <t>571+1</t>
  </si>
  <si>
    <t>TRIAL 3</t>
  </si>
  <si>
    <t>TRIAL 4</t>
  </si>
  <si>
    <t>CWG</t>
  </si>
  <si>
    <t>581+0.50</t>
  </si>
  <si>
    <t>60SHOTS T3</t>
  </si>
  <si>
    <t>60SHOTS T4</t>
  </si>
  <si>
    <t>PT. T3</t>
  </si>
  <si>
    <t>PT. T4</t>
  </si>
  <si>
    <t>PT.4</t>
  </si>
  <si>
    <t>PT.3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</si>
  <si>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10 M PISTOL JR MEN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</si>
  <si>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10 M PISTOL YOUTH MEN</t>
  </si>
  <si>
    <t>626.8+1</t>
  </si>
  <si>
    <t>627.2+0.25</t>
  </si>
  <si>
    <t>60SHOT T3</t>
  </si>
  <si>
    <t>RFS</t>
  </si>
  <si>
    <t>VISNU SHIVARAJ PANDIAN</t>
  </si>
  <si>
    <t>02.01.2004</t>
  </si>
  <si>
    <t>BHARGAVI  D. KASAR</t>
  </si>
  <si>
    <t>SHAILAJA PATEL</t>
  </si>
  <si>
    <t>10M AIR RIFLE JR  WOMEN</t>
  </si>
  <si>
    <t>WC KOREA</t>
  </si>
  <si>
    <t>629.2+0.50</t>
  </si>
  <si>
    <t>627+0.25</t>
  </si>
  <si>
    <t>10M AIR RIFLE youth   WOMEN</t>
  </si>
  <si>
    <t xml:space="preserve">PLZEN </t>
  </si>
  <si>
    <t>HANNOVER</t>
  </si>
  <si>
    <t>PLZEN</t>
  </si>
  <si>
    <t>MUNICH</t>
  </si>
  <si>
    <t>KSS</t>
  </si>
  <si>
    <t>PT.</t>
  </si>
  <si>
    <t>TRIAL 5</t>
  </si>
  <si>
    <t>AISHWARYA PRATAP SINGH TOMAR</t>
  </si>
  <si>
    <t>.PT</t>
  </si>
  <si>
    <t xml:space="preserve">PT. </t>
  </si>
  <si>
    <t>NEHA CHAPHEKAR</t>
  </si>
  <si>
    <t xml:space="preserve">622+0.25 </t>
  </si>
  <si>
    <t xml:space="preserve">623.1+0.25 </t>
  </si>
  <si>
    <t>BAS</t>
  </si>
  <si>
    <t xml:space="preserve">564+0.50 </t>
  </si>
  <si>
    <t>PT</t>
  </si>
  <si>
    <t>584+1</t>
  </si>
  <si>
    <t>570+3</t>
  </si>
  <si>
    <t xml:space="preserve">10M AIR RIFLE JUNIOR MEN </t>
  </si>
  <si>
    <t>SUHL</t>
  </si>
  <si>
    <t>TRAIL 5</t>
  </si>
  <si>
    <t>582+3</t>
  </si>
  <si>
    <t>568.5+2</t>
  </si>
  <si>
    <t>634.8+1</t>
  </si>
  <si>
    <t>620.55+2</t>
  </si>
  <si>
    <t xml:space="preserve">631.4+3 </t>
  </si>
  <si>
    <t>564+0.50</t>
  </si>
  <si>
    <t xml:space="preserve">10M AIR RIFLE YOUTH MEN </t>
  </si>
  <si>
    <t>MOHIT SHARMA</t>
  </si>
  <si>
    <t>09.10.2001</t>
  </si>
  <si>
    <t>KOREA</t>
  </si>
  <si>
    <t xml:space="preserve">                                                                                                                                                                                                                                      10 M PISTOL YOUTH WOMEN</t>
  </si>
  <si>
    <t>T3</t>
  </si>
  <si>
    <t>T4</t>
  </si>
  <si>
    <t>T5</t>
  </si>
  <si>
    <t>BISMAH QAMAR ANSARI</t>
  </si>
  <si>
    <t>02.12.2001</t>
  </si>
  <si>
    <t>AG</t>
  </si>
  <si>
    <t>626.7+0.50</t>
  </si>
  <si>
    <t>626.3+2</t>
  </si>
  <si>
    <t>586+3</t>
  </si>
  <si>
    <t>580+1</t>
  </si>
  <si>
    <t>630.1+0.25</t>
  </si>
  <si>
    <t>627.3+3</t>
  </si>
  <si>
    <t>583+0.25</t>
  </si>
  <si>
    <t>581+3</t>
  </si>
  <si>
    <t>629.4+0.25</t>
  </si>
  <si>
    <t>628.7+2</t>
  </si>
  <si>
    <t>627.5+0.50</t>
  </si>
  <si>
    <t>631+2</t>
  </si>
  <si>
    <t>628.5+1</t>
  </si>
  <si>
    <t>.</t>
  </si>
  <si>
    <t xml:space="preserve">                                                                 </t>
  </si>
  <si>
    <t>LOHITAKSHA G. BANCHOD</t>
  </si>
  <si>
    <t>16.03.2001</t>
  </si>
</sst>
</file>

<file path=xl/styles.xml><?xml version="1.0" encoding="utf-8"?>
<styleSheet xmlns="http://schemas.openxmlformats.org/spreadsheetml/2006/main">
  <numFmts count="2">
    <numFmt numFmtId="164" formatCode="dd&quot;/&quot;mm&quot;/&quot;yyyy"/>
    <numFmt numFmtId="165" formatCode="[$-409]d/mmm/yy;@"/>
  </numFmts>
  <fonts count="34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6"/>
      <name val="Times New Roman"/>
      <family val="1"/>
    </font>
    <font>
      <b/>
      <sz val="9"/>
      <color indexed="81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sz val="9"/>
      <color rgb="FFFF0000"/>
      <name val="Times New Roman"/>
      <family val="1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8"/>
      <color theme="1"/>
      <name val="Calibri"/>
      <family val="2"/>
      <scheme val="minor"/>
    </font>
    <font>
      <sz val="8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/>
    <xf numFmtId="2" fontId="1" fillId="2" borderId="0" xfId="0" applyNumberFormat="1" applyFont="1" applyFill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4" borderId="0" xfId="0" applyFill="1"/>
    <xf numFmtId="0" fontId="1" fillId="3" borderId="1" xfId="0" applyFont="1" applyFill="1" applyBorder="1"/>
    <xf numFmtId="0" fontId="1" fillId="6" borderId="1" xfId="0" applyFont="1" applyFill="1" applyBorder="1" applyAlignment="1">
      <alignment horizontal="center"/>
    </xf>
    <xf numFmtId="0" fontId="2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2" fontId="7" fillId="2" borderId="1" xfId="0" applyNumberFormat="1" applyFont="1" applyFill="1" applyBorder="1" applyAlignment="1">
      <alignment horizontal="center"/>
    </xf>
    <xf numFmtId="0" fontId="7" fillId="2" borderId="0" xfId="0" applyFont="1" applyFill="1"/>
    <xf numFmtId="2" fontId="7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1" fillId="3" borderId="1" xfId="0" applyFont="1" applyFill="1" applyBorder="1"/>
    <xf numFmtId="2" fontId="6" fillId="3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2" borderId="0" xfId="0" applyFont="1" applyFill="1" applyAlignment="1">
      <alignment horizontal="center"/>
    </xf>
    <xf numFmtId="2" fontId="12" fillId="2" borderId="0" xfId="0" applyNumberFormat="1" applyFont="1" applyFill="1" applyAlignment="1">
      <alignment horizontal="center"/>
    </xf>
    <xf numFmtId="0" fontId="13" fillId="0" borderId="0" xfId="0" applyFont="1"/>
    <xf numFmtId="0" fontId="14" fillId="0" borderId="0" xfId="0" applyFont="1"/>
    <xf numFmtId="0" fontId="1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2" fontId="15" fillId="3" borderId="1" xfId="0" applyNumberFormat="1" applyFont="1" applyFill="1" applyBorder="1" applyAlignment="1">
      <alignment horizontal="center"/>
    </xf>
    <xf numFmtId="2" fontId="12" fillId="3" borderId="1" xfId="0" applyNumberFormat="1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1" fillId="2" borderId="0" xfId="0" applyFont="1" applyFill="1"/>
    <xf numFmtId="0" fontId="10" fillId="2" borderId="0" xfId="0" applyFont="1" applyFill="1" applyAlignment="1">
      <alignment horizontal="center"/>
    </xf>
    <xf numFmtId="2" fontId="10" fillId="2" borderId="0" xfId="0" applyNumberFormat="1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20" fillId="0" borderId="0" xfId="0" applyFont="1"/>
    <xf numFmtId="0" fontId="12" fillId="2" borderId="0" xfId="0" applyFont="1" applyFill="1"/>
    <xf numFmtId="0" fontId="13" fillId="6" borderId="0" xfId="0" applyFont="1" applyFill="1" applyAlignment="1">
      <alignment horizontal="center"/>
    </xf>
    <xf numFmtId="0" fontId="12" fillId="2" borderId="1" xfId="0" applyFont="1" applyFill="1" applyBorder="1"/>
    <xf numFmtId="0" fontId="13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2" fontId="1" fillId="4" borderId="0" xfId="0" applyNumberFormat="1" applyFont="1" applyFill="1" applyAlignment="1">
      <alignment horizontal="center"/>
    </xf>
    <xf numFmtId="0" fontId="4" fillId="2" borderId="0" xfId="0" applyFont="1" applyFill="1"/>
    <xf numFmtId="2" fontId="1" fillId="5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2" fillId="0" borderId="1" xfId="0" applyFont="1" applyBorder="1"/>
    <xf numFmtId="0" fontId="15" fillId="3" borderId="1" xfId="0" applyFont="1" applyFill="1" applyBorder="1" applyAlignment="1">
      <alignment horizontal="center"/>
    </xf>
    <xf numFmtId="0" fontId="19" fillId="2" borderId="1" xfId="0" applyFont="1" applyFill="1" applyBorder="1"/>
    <xf numFmtId="2" fontId="1" fillId="5" borderId="0" xfId="0" applyNumberFormat="1" applyFont="1" applyFill="1" applyAlignment="1">
      <alignment horizontal="center"/>
    </xf>
    <xf numFmtId="2" fontId="12" fillId="5" borderId="0" xfId="0" applyNumberFormat="1" applyFont="1" applyFill="1" applyAlignment="1">
      <alignment horizontal="center"/>
    </xf>
    <xf numFmtId="2" fontId="12" fillId="5" borderId="1" xfId="0" applyNumberFormat="1" applyFont="1" applyFill="1" applyBorder="1" applyAlignment="1">
      <alignment horizontal="center"/>
    </xf>
    <xf numFmtId="0" fontId="22" fillId="0" borderId="0" xfId="0" applyFont="1"/>
    <xf numFmtId="0" fontId="10" fillId="2" borderId="0" xfId="0" applyFont="1" applyFill="1"/>
    <xf numFmtId="0" fontId="23" fillId="0" borderId="0" xfId="0" applyFont="1"/>
    <xf numFmtId="0" fontId="9" fillId="2" borderId="0" xfId="0" applyFont="1" applyFill="1"/>
    <xf numFmtId="0" fontId="24" fillId="0" borderId="0" xfId="0" applyFont="1"/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0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2" fontId="13" fillId="2" borderId="0" xfId="0" applyNumberFormat="1" applyFont="1" applyFill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/>
    </xf>
    <xf numFmtId="0" fontId="16" fillId="2" borderId="0" xfId="0" applyFont="1" applyFill="1"/>
    <xf numFmtId="0" fontId="15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2" fontId="12" fillId="4" borderId="0" xfId="0" applyNumberFormat="1" applyFont="1" applyFill="1" applyAlignment="1">
      <alignment horizontal="center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20" fillId="5" borderId="1" xfId="0" applyFont="1" applyFill="1" applyBorder="1"/>
    <xf numFmtId="0" fontId="12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5" borderId="1" xfId="0" applyFont="1" applyFill="1" applyBorder="1" applyAlignment="1">
      <alignment horizontal="center"/>
    </xf>
    <xf numFmtId="2" fontId="15" fillId="5" borderId="1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7" fillId="5" borderId="1" xfId="0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26" fillId="2" borderId="0" xfId="0" applyFont="1" applyFill="1" applyAlignment="1">
      <alignment horizontal="center"/>
    </xf>
    <xf numFmtId="0" fontId="26" fillId="2" borderId="0" xfId="0" applyFont="1" applyFill="1"/>
    <xf numFmtId="2" fontId="26" fillId="2" borderId="0" xfId="0" applyNumberFormat="1" applyFont="1" applyFill="1" applyAlignment="1">
      <alignment horizontal="center"/>
    </xf>
    <xf numFmtId="0" fontId="27" fillId="2" borderId="0" xfId="0" applyFont="1" applyFill="1"/>
    <xf numFmtId="0" fontId="26" fillId="2" borderId="1" xfId="0" applyFont="1" applyFill="1" applyBorder="1" applyAlignment="1">
      <alignment horizontal="center"/>
    </xf>
    <xf numFmtId="0" fontId="26" fillId="2" borderId="2" xfId="0" applyFont="1" applyFill="1" applyBorder="1"/>
    <xf numFmtId="0" fontId="26" fillId="2" borderId="2" xfId="0" applyFont="1" applyFill="1" applyBorder="1" applyAlignment="1">
      <alignment horizontal="center"/>
    </xf>
    <xf numFmtId="2" fontId="26" fillId="2" borderId="1" xfId="0" applyNumberFormat="1" applyFont="1" applyFill="1" applyBorder="1" applyAlignment="1">
      <alignment horizontal="center"/>
    </xf>
    <xf numFmtId="0" fontId="27" fillId="2" borderId="1" xfId="0" applyFont="1" applyFill="1" applyBorder="1"/>
    <xf numFmtId="0" fontId="26" fillId="2" borderId="1" xfId="0" applyFont="1" applyFill="1" applyBorder="1"/>
    <xf numFmtId="0" fontId="27" fillId="2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left"/>
    </xf>
    <xf numFmtId="0" fontId="29" fillId="2" borderId="1" xfId="0" applyFont="1" applyFill="1" applyBorder="1"/>
    <xf numFmtId="0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center"/>
    </xf>
    <xf numFmtId="0" fontId="26" fillId="7" borderId="1" xfId="0" applyFont="1" applyFill="1" applyBorder="1" applyAlignment="1">
      <alignment horizontal="center"/>
    </xf>
    <xf numFmtId="0" fontId="28" fillId="7" borderId="1" xfId="0" applyFont="1" applyFill="1" applyBorder="1" applyAlignment="1">
      <alignment horizontal="center"/>
    </xf>
    <xf numFmtId="0" fontId="26" fillId="7" borderId="0" xfId="0" applyFont="1" applyFill="1" applyAlignment="1">
      <alignment horizontal="center"/>
    </xf>
    <xf numFmtId="0" fontId="28" fillId="7" borderId="0" xfId="0" applyFont="1" applyFill="1" applyAlignment="1">
      <alignment horizontal="center"/>
    </xf>
    <xf numFmtId="0" fontId="26" fillId="2" borderId="3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30" fillId="0" borderId="1" xfId="0" applyNumberFormat="1" applyFont="1" applyBorder="1" applyAlignment="1">
      <alignment horizontal="center"/>
    </xf>
    <xf numFmtId="0" fontId="31" fillId="2" borderId="0" xfId="0" applyFont="1" applyFill="1" applyAlignment="1">
      <alignment horizontal="center"/>
    </xf>
    <xf numFmtId="0" fontId="31" fillId="2" borderId="0" xfId="0" applyFont="1" applyFill="1"/>
    <xf numFmtId="0" fontId="32" fillId="0" borderId="0" xfId="0" applyFont="1"/>
    <xf numFmtId="2" fontId="31" fillId="2" borderId="0" xfId="0" applyNumberFormat="1" applyFont="1" applyFill="1" applyAlignment="1">
      <alignment horizontal="center"/>
    </xf>
    <xf numFmtId="0" fontId="31" fillId="4" borderId="0" xfId="0" applyFont="1" applyFill="1" applyAlignment="1">
      <alignment horizontal="center"/>
    </xf>
    <xf numFmtId="0" fontId="27" fillId="0" borderId="0" xfId="0" applyFont="1"/>
    <xf numFmtId="0" fontId="26" fillId="4" borderId="0" xfId="0" applyFont="1" applyFill="1" applyAlignment="1">
      <alignment horizontal="center"/>
    </xf>
    <xf numFmtId="0" fontId="31" fillId="2" borderId="1" xfId="0" applyFont="1" applyFill="1" applyBorder="1" applyAlignment="1">
      <alignment horizontal="center"/>
    </xf>
    <xf numFmtId="0" fontId="31" fillId="5" borderId="0" xfId="0" applyFont="1" applyFill="1" applyAlignment="1">
      <alignment horizontal="center"/>
    </xf>
    <xf numFmtId="0" fontId="26" fillId="5" borderId="0" xfId="0" applyFont="1" applyFill="1" applyAlignment="1">
      <alignment horizontal="center"/>
    </xf>
    <xf numFmtId="0" fontId="26" fillId="4" borderId="1" xfId="0" applyFont="1" applyFill="1" applyBorder="1" applyAlignment="1">
      <alignment horizontal="center"/>
    </xf>
    <xf numFmtId="2" fontId="26" fillId="2" borderId="1" xfId="0" applyNumberFormat="1" applyFont="1" applyFill="1" applyBorder="1" applyAlignment="1">
      <alignment horizontal="center" vertical="center"/>
    </xf>
    <xf numFmtId="164" fontId="26" fillId="2" borderId="1" xfId="0" applyNumberFormat="1" applyFont="1" applyFill="1" applyBorder="1" applyAlignment="1">
      <alignment horizontal="center" vertical="center"/>
    </xf>
    <xf numFmtId="165" fontId="26" fillId="2" borderId="1" xfId="0" applyNumberFormat="1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vertical="center"/>
    </xf>
    <xf numFmtId="165" fontId="26" fillId="2" borderId="1" xfId="0" applyNumberFormat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/>
    </xf>
    <xf numFmtId="2" fontId="26" fillId="3" borderId="1" xfId="0" applyNumberFormat="1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/>
    </xf>
    <xf numFmtId="2" fontId="26" fillId="3" borderId="1" xfId="0" applyNumberFormat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2" fontId="28" fillId="3" borderId="1" xfId="0" applyNumberFormat="1" applyFont="1" applyFill="1" applyBorder="1" applyAlignment="1">
      <alignment horizontal="center"/>
    </xf>
    <xf numFmtId="2" fontId="28" fillId="3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3" fillId="0" borderId="1" xfId="0" applyFont="1" applyBorder="1"/>
    <xf numFmtId="2" fontId="6" fillId="5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2" fillId="2" borderId="1" xfId="0" applyNumberFormat="1" applyFont="1" applyFill="1" applyBorder="1" applyAlignment="1">
      <alignment horizontal="center"/>
    </xf>
    <xf numFmtId="14" fontId="12" fillId="2" borderId="1" xfId="0" applyNumberFormat="1" applyFont="1" applyFill="1" applyBorder="1" applyAlignment="1">
      <alignment horizontal="center"/>
    </xf>
    <xf numFmtId="0" fontId="19" fillId="2" borderId="0" xfId="0" applyFont="1" applyFill="1"/>
    <xf numFmtId="0" fontId="20" fillId="2" borderId="0" xfId="0" applyFont="1" applyFill="1"/>
    <xf numFmtId="0" fontId="20" fillId="2" borderId="1" xfId="0" applyFont="1" applyFill="1" applyBorder="1"/>
    <xf numFmtId="2" fontId="20" fillId="2" borderId="0" xfId="0" applyNumberFormat="1" applyFont="1" applyFill="1" applyAlignment="1">
      <alignment horizontal="center"/>
    </xf>
    <xf numFmtId="2" fontId="20" fillId="5" borderId="1" xfId="0" applyNumberFormat="1" applyFont="1" applyFill="1" applyBorder="1" applyAlignment="1">
      <alignment horizontal="center"/>
    </xf>
    <xf numFmtId="2" fontId="20" fillId="0" borderId="1" xfId="0" applyNumberFormat="1" applyFont="1" applyBorder="1"/>
    <xf numFmtId="2" fontId="20" fillId="0" borderId="0" xfId="0" applyNumberFormat="1" applyFont="1"/>
    <xf numFmtId="0" fontId="12" fillId="2" borderId="0" xfId="0" applyFont="1" applyFill="1" applyAlignment="1">
      <alignment horizontal="left"/>
    </xf>
    <xf numFmtId="0" fontId="26" fillId="5" borderId="1" xfId="0" applyFont="1" applyFill="1" applyBorder="1" applyAlignment="1">
      <alignment horizontal="center"/>
    </xf>
    <xf numFmtId="0" fontId="28" fillId="5" borderId="1" xfId="0" applyFont="1" applyFill="1" applyBorder="1" applyAlignment="1">
      <alignment horizontal="center"/>
    </xf>
    <xf numFmtId="165" fontId="12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/>
    <xf numFmtId="0" fontId="12" fillId="2" borderId="3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2" fontId="12" fillId="2" borderId="1" xfId="0" applyNumberFormat="1" applyFont="1" applyFill="1" applyBorder="1" applyAlignment="1">
      <alignment horizontal="center" vertical="center"/>
    </xf>
    <xf numFmtId="2" fontId="20" fillId="2" borderId="0" xfId="0" applyNumberFormat="1" applyFont="1" applyFill="1"/>
    <xf numFmtId="0" fontId="20" fillId="2" borderId="0" xfId="0" applyFont="1" applyFill="1" applyAlignment="1">
      <alignment horizontal="center"/>
    </xf>
    <xf numFmtId="2" fontId="12" fillId="5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165" fontId="9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164" fontId="9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/>
    <xf numFmtId="0" fontId="21" fillId="2" borderId="0" xfId="0" applyFont="1" applyFill="1"/>
    <xf numFmtId="0" fontId="22" fillId="2" borderId="0" xfId="0" applyFont="1" applyFill="1" applyAlignment="1">
      <alignment horizontal="center"/>
    </xf>
    <xf numFmtId="0" fontId="17" fillId="3" borderId="1" xfId="0" applyFont="1" applyFill="1" applyBorder="1" applyAlignment="1">
      <alignment horizontal="center" vertical="center"/>
    </xf>
    <xf numFmtId="0" fontId="11" fillId="5" borderId="1" xfId="0" applyFont="1" applyFill="1" applyBorder="1"/>
    <xf numFmtId="0" fontId="11" fillId="5" borderId="1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2" fontId="11" fillId="5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5" borderId="1" xfId="0" applyFill="1" applyBorder="1" applyAlignment="1">
      <alignment horizontal="center"/>
    </xf>
    <xf numFmtId="2" fontId="11" fillId="3" borderId="1" xfId="0" applyNumberFormat="1" applyFont="1" applyFill="1" applyBorder="1" applyAlignment="1">
      <alignment horizontal="center"/>
    </xf>
    <xf numFmtId="0" fontId="0" fillId="5" borderId="1" xfId="0" applyFill="1" applyBorder="1"/>
    <xf numFmtId="0" fontId="33" fillId="5" borderId="1" xfId="0" applyFont="1" applyFill="1" applyBorder="1"/>
    <xf numFmtId="0" fontId="20" fillId="5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2" fillId="3" borderId="1" xfId="0" applyNumberFormat="1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12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26" fillId="8" borderId="1" xfId="0" applyFont="1" applyFill="1" applyBorder="1" applyAlignment="1">
      <alignment horizontal="center"/>
    </xf>
    <xf numFmtId="0" fontId="28" fillId="8" borderId="1" xfId="0" applyFont="1" applyFill="1" applyBorder="1" applyAlignment="1">
      <alignment horizontal="center"/>
    </xf>
    <xf numFmtId="0" fontId="26" fillId="8" borderId="0" xfId="0" applyFont="1" applyFill="1" applyAlignment="1">
      <alignment horizontal="center"/>
    </xf>
    <xf numFmtId="0" fontId="28" fillId="8" borderId="0" xfId="0" applyFont="1" applyFill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2" fontId="13" fillId="3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2" fontId="12" fillId="9" borderId="1" xfId="0" applyNumberFormat="1" applyFont="1" applyFill="1" applyBorder="1" applyAlignment="1">
      <alignment horizontal="center"/>
    </xf>
    <xf numFmtId="2" fontId="26" fillId="5" borderId="1" xfId="0" applyNumberFormat="1" applyFont="1" applyFill="1" applyBorder="1" applyAlignment="1">
      <alignment horizontal="center"/>
    </xf>
    <xf numFmtId="2" fontId="28" fillId="5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2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"/>
  <sheetViews>
    <sheetView topLeftCell="C1" workbookViewId="0">
      <selection sqref="A1:AA23"/>
    </sheetView>
  </sheetViews>
  <sheetFormatPr defaultRowHeight="15"/>
  <cols>
    <col min="2" max="2" width="29.28515625" bestFit="1" customWidth="1"/>
    <col min="3" max="3" width="9.140625" bestFit="1" customWidth="1"/>
    <col min="4" max="4" width="8.7109375" bestFit="1" customWidth="1"/>
    <col min="5" max="5" width="6.5703125" bestFit="1" customWidth="1"/>
    <col min="6" max="6" width="8" bestFit="1" customWidth="1"/>
    <col min="7" max="7" width="4.42578125" bestFit="1" customWidth="1"/>
    <col min="9" max="9" width="4.42578125" bestFit="1" customWidth="1"/>
    <col min="10" max="10" width="8.7109375" bestFit="1" customWidth="1"/>
    <col min="11" max="11" width="9.42578125" bestFit="1" customWidth="1"/>
    <col min="12" max="12" width="6.140625" bestFit="1" customWidth="1"/>
    <col min="13" max="13" width="9.7109375" bestFit="1" customWidth="1"/>
    <col min="14" max="14" width="7.42578125" bestFit="1" customWidth="1"/>
    <col min="15" max="15" width="5.28515625" bestFit="1" customWidth="1"/>
    <col min="16" max="16" width="4.42578125" bestFit="1" customWidth="1"/>
    <col min="17" max="17" width="7.140625" bestFit="1" customWidth="1"/>
    <col min="18" max="18" width="4.42578125" bestFit="1" customWidth="1"/>
    <col min="19" max="19" width="5" bestFit="1" customWidth="1"/>
    <col min="20" max="20" width="6.140625" bestFit="1" customWidth="1"/>
    <col min="21" max="21" width="8.7109375" bestFit="1" customWidth="1"/>
    <col min="22" max="22" width="8.7109375" customWidth="1"/>
    <col min="23" max="23" width="6.5703125" bestFit="1" customWidth="1"/>
    <col min="24" max="24" width="9.140625" style="140"/>
    <col min="25" max="25" width="7" bestFit="1" customWidth="1"/>
    <col min="26" max="26" width="4" bestFit="1" customWidth="1"/>
  </cols>
  <sheetData>
    <row r="1" spans="1:28">
      <c r="A1" s="120" t="s">
        <v>0</v>
      </c>
      <c r="B1" s="121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2"/>
      <c r="X1" s="122"/>
      <c r="Y1" s="122"/>
      <c r="Z1" s="122"/>
      <c r="AA1" s="122"/>
      <c r="AB1" s="123"/>
    </row>
    <row r="2" spans="1:28">
      <c r="A2" s="120"/>
      <c r="B2" s="121" t="s">
        <v>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2"/>
      <c r="X2" s="122"/>
      <c r="Y2" s="122"/>
      <c r="Z2" s="122"/>
      <c r="AA2" s="122"/>
      <c r="AB2" s="123"/>
    </row>
    <row r="3" spans="1:28">
      <c r="A3" s="124" t="s">
        <v>2</v>
      </c>
      <c r="B3" s="125" t="s">
        <v>3</v>
      </c>
      <c r="C3" s="126" t="s">
        <v>4</v>
      </c>
      <c r="D3" s="126" t="s">
        <v>5</v>
      </c>
      <c r="E3" s="124" t="s">
        <v>381</v>
      </c>
      <c r="F3" s="124" t="s">
        <v>259</v>
      </c>
      <c r="G3" s="124" t="s">
        <v>395</v>
      </c>
      <c r="H3" s="124" t="s">
        <v>258</v>
      </c>
      <c r="I3" s="124" t="s">
        <v>394</v>
      </c>
      <c r="J3" s="124" t="s">
        <v>388</v>
      </c>
      <c r="K3" s="124" t="s">
        <v>407</v>
      </c>
      <c r="L3" s="124" t="s">
        <v>413</v>
      </c>
      <c r="M3" s="124" t="s">
        <v>412</v>
      </c>
      <c r="N3" s="124" t="s">
        <v>414</v>
      </c>
      <c r="O3" s="124" t="s">
        <v>415</v>
      </c>
      <c r="P3" s="124" t="s">
        <v>416</v>
      </c>
      <c r="Q3" s="124" t="s">
        <v>417</v>
      </c>
      <c r="R3" s="124" t="s">
        <v>416</v>
      </c>
      <c r="S3" s="124" t="s">
        <v>430</v>
      </c>
      <c r="T3" s="124" t="s">
        <v>413</v>
      </c>
      <c r="U3" s="124" t="s">
        <v>448</v>
      </c>
      <c r="V3" s="124" t="s">
        <v>88</v>
      </c>
      <c r="W3" s="127" t="s">
        <v>424</v>
      </c>
      <c r="X3" s="127" t="s">
        <v>7</v>
      </c>
      <c r="Y3" s="127" t="s">
        <v>241</v>
      </c>
      <c r="Z3" s="127" t="s">
        <v>8</v>
      </c>
      <c r="AA3" s="127" t="s">
        <v>9</v>
      </c>
      <c r="AB3" s="128" t="s">
        <v>257</v>
      </c>
    </row>
    <row r="4" spans="1:28">
      <c r="A4" s="120">
        <f>ROW(A1)</f>
        <v>1</v>
      </c>
      <c r="B4" s="129" t="s">
        <v>26</v>
      </c>
      <c r="C4" s="124" t="s">
        <v>27</v>
      </c>
      <c r="D4" s="124" t="s">
        <v>28</v>
      </c>
      <c r="E4" s="124"/>
      <c r="F4" s="124"/>
      <c r="G4" s="124"/>
      <c r="H4" s="124"/>
      <c r="I4" s="124"/>
      <c r="J4" s="159" t="s">
        <v>398</v>
      </c>
      <c r="K4" s="159" t="s">
        <v>408</v>
      </c>
      <c r="L4" s="159"/>
      <c r="M4" s="159"/>
      <c r="N4" s="159">
        <v>628.6</v>
      </c>
      <c r="O4" s="159"/>
      <c r="P4" s="159"/>
      <c r="Q4" s="159"/>
      <c r="R4" s="159"/>
      <c r="S4" s="159"/>
      <c r="T4" s="159"/>
      <c r="U4" s="159" t="s">
        <v>449</v>
      </c>
      <c r="V4" s="161">
        <v>625.4</v>
      </c>
      <c r="W4" s="127">
        <v>2513.3000000000002</v>
      </c>
      <c r="X4" s="122">
        <f t="shared" ref="X4:X23" si="0">AVERAGE(W4/4)</f>
        <v>628.32500000000005</v>
      </c>
      <c r="Y4" s="127"/>
      <c r="Z4" s="127">
        <v>2</v>
      </c>
      <c r="AA4" s="127">
        <f t="shared" ref="AA4:AA23" si="1">(X4+Y4+Z4)</f>
        <v>630.32500000000005</v>
      </c>
      <c r="AB4" s="128"/>
    </row>
    <row r="5" spans="1:28">
      <c r="A5" s="120">
        <f t="shared" ref="A5:A23" si="2">ROW(A2)</f>
        <v>2</v>
      </c>
      <c r="B5" s="129" t="s">
        <v>30</v>
      </c>
      <c r="C5" s="124" t="s">
        <v>31</v>
      </c>
      <c r="D5" s="124" t="s">
        <v>32</v>
      </c>
      <c r="E5" s="124"/>
      <c r="F5" s="124"/>
      <c r="G5" s="124"/>
      <c r="H5" s="124"/>
      <c r="I5" s="124"/>
      <c r="J5" s="124" t="s">
        <v>399</v>
      </c>
      <c r="K5" s="124">
        <v>625.9</v>
      </c>
      <c r="L5" s="124"/>
      <c r="M5" s="124"/>
      <c r="N5" s="159">
        <v>627.4</v>
      </c>
      <c r="O5" s="161">
        <v>625</v>
      </c>
      <c r="P5" s="161">
        <v>0.5</v>
      </c>
      <c r="Q5" s="159">
        <v>627.6</v>
      </c>
      <c r="R5" s="159"/>
      <c r="S5" s="159"/>
      <c r="T5" s="159"/>
      <c r="U5" s="159" t="s">
        <v>450</v>
      </c>
      <c r="V5" s="159" t="s">
        <v>453</v>
      </c>
      <c r="W5" s="127">
        <v>2513.65</v>
      </c>
      <c r="X5" s="127">
        <f t="shared" si="0"/>
        <v>628.41250000000002</v>
      </c>
      <c r="Y5" s="127"/>
      <c r="Z5" s="127"/>
      <c r="AA5" s="127">
        <f t="shared" si="1"/>
        <v>628.41250000000002</v>
      </c>
      <c r="AB5" s="128"/>
    </row>
    <row r="6" spans="1:28">
      <c r="A6" s="120">
        <f t="shared" si="2"/>
        <v>3</v>
      </c>
      <c r="B6" s="129" t="s">
        <v>35</v>
      </c>
      <c r="C6" s="124" t="s">
        <v>36</v>
      </c>
      <c r="D6" s="124" t="s">
        <v>37</v>
      </c>
      <c r="E6" s="124"/>
      <c r="F6" s="124">
        <v>624.9</v>
      </c>
      <c r="G6" s="124"/>
      <c r="H6" s="124">
        <v>623.9</v>
      </c>
      <c r="I6" s="124"/>
      <c r="J6" s="124"/>
      <c r="K6" s="124"/>
      <c r="L6" s="124"/>
      <c r="M6" s="124"/>
      <c r="N6" s="124"/>
      <c r="O6" s="161">
        <v>621.20000000000005</v>
      </c>
      <c r="P6" s="159"/>
      <c r="Q6" s="159">
        <v>625.1</v>
      </c>
      <c r="R6" s="159"/>
      <c r="S6" s="159">
        <v>627.1</v>
      </c>
      <c r="T6" s="159">
        <v>626.20000000000005</v>
      </c>
      <c r="U6" s="159"/>
      <c r="V6" s="159">
        <v>627.29999999999995</v>
      </c>
      <c r="W6" s="127">
        <v>2505.6999999999998</v>
      </c>
      <c r="X6" s="127">
        <f t="shared" si="0"/>
        <v>626.42499999999995</v>
      </c>
      <c r="Y6" s="127"/>
      <c r="Z6" s="127"/>
      <c r="AA6" s="127">
        <f t="shared" si="1"/>
        <v>626.42499999999995</v>
      </c>
      <c r="AB6" s="128"/>
    </row>
    <row r="7" spans="1:28">
      <c r="A7" s="120">
        <f t="shared" si="2"/>
        <v>4</v>
      </c>
      <c r="B7" s="129" t="s">
        <v>12</v>
      </c>
      <c r="C7" s="124" t="s">
        <v>13</v>
      </c>
      <c r="D7" s="124" t="s">
        <v>14</v>
      </c>
      <c r="E7" s="124"/>
      <c r="F7" s="124"/>
      <c r="G7" s="124"/>
      <c r="H7" s="124"/>
      <c r="I7" s="124"/>
      <c r="J7" s="124"/>
      <c r="K7" s="124"/>
      <c r="L7" s="124">
        <v>622.20000000000005</v>
      </c>
      <c r="M7" s="183">
        <v>622.4</v>
      </c>
      <c r="N7" s="182">
        <v>624.1</v>
      </c>
      <c r="O7" s="182">
        <v>626.5</v>
      </c>
      <c r="P7" s="182"/>
      <c r="Q7" s="182">
        <v>628.20000000000005</v>
      </c>
      <c r="R7" s="182"/>
      <c r="S7" s="182"/>
      <c r="T7" s="182"/>
      <c r="U7" s="182"/>
      <c r="V7" s="182">
        <v>622.9</v>
      </c>
      <c r="W7" s="127">
        <v>2501.6999999999998</v>
      </c>
      <c r="X7" s="127">
        <f t="shared" si="0"/>
        <v>625.42499999999995</v>
      </c>
      <c r="Y7" s="127"/>
      <c r="Z7" s="127"/>
      <c r="AA7" s="127">
        <f t="shared" si="1"/>
        <v>625.42499999999995</v>
      </c>
      <c r="AB7" s="129"/>
    </row>
    <row r="8" spans="1:28">
      <c r="A8" s="120">
        <f t="shared" si="2"/>
        <v>5</v>
      </c>
      <c r="B8" s="129" t="s">
        <v>18</v>
      </c>
      <c r="C8" s="124" t="s">
        <v>19</v>
      </c>
      <c r="D8" s="124" t="s">
        <v>20</v>
      </c>
      <c r="E8" s="124"/>
      <c r="F8" s="135">
        <v>628.29999999999995</v>
      </c>
      <c r="G8" s="135">
        <v>2</v>
      </c>
      <c r="H8" s="135">
        <v>622.29999999999995</v>
      </c>
      <c r="I8" s="135"/>
      <c r="J8" s="135"/>
      <c r="K8" s="136">
        <v>622.29999999999995</v>
      </c>
      <c r="L8" s="136"/>
      <c r="M8" s="136"/>
      <c r="N8" s="135">
        <v>623.79999999999995</v>
      </c>
      <c r="O8" s="135"/>
      <c r="P8" s="135"/>
      <c r="Q8" s="135">
        <v>623.5</v>
      </c>
      <c r="R8" s="124"/>
      <c r="S8" s="124"/>
      <c r="T8" s="124"/>
      <c r="U8" s="124"/>
      <c r="V8" s="124"/>
      <c r="W8" s="127">
        <v>2499.9</v>
      </c>
      <c r="X8" s="141">
        <f t="shared" si="0"/>
        <v>624.97500000000002</v>
      </c>
      <c r="Y8" s="127"/>
      <c r="Z8" s="127"/>
      <c r="AA8" s="127">
        <f t="shared" si="1"/>
        <v>624.97500000000002</v>
      </c>
      <c r="AB8" s="128"/>
    </row>
    <row r="9" spans="1:28">
      <c r="A9" s="120">
        <f t="shared" si="2"/>
        <v>6</v>
      </c>
      <c r="B9" s="129" t="s">
        <v>372</v>
      </c>
      <c r="C9" s="124" t="s">
        <v>40</v>
      </c>
      <c r="D9" s="124" t="s">
        <v>20</v>
      </c>
      <c r="E9" s="135"/>
      <c r="F9" s="135">
        <v>625.29999999999995</v>
      </c>
      <c r="G9" s="135">
        <v>0.25</v>
      </c>
      <c r="H9" s="135">
        <v>625.79999999999995</v>
      </c>
      <c r="I9" s="135">
        <v>1</v>
      </c>
      <c r="J9" s="135"/>
      <c r="K9" s="135"/>
      <c r="L9" s="135"/>
      <c r="M9" s="135"/>
      <c r="N9" s="135"/>
      <c r="O9" s="135">
        <v>623.20000000000005</v>
      </c>
      <c r="P9" s="135">
        <v>0.25</v>
      </c>
      <c r="Q9" s="136">
        <v>620.79999999999995</v>
      </c>
      <c r="R9" s="124"/>
      <c r="S9" s="124"/>
      <c r="T9" s="124"/>
      <c r="U9" s="124"/>
      <c r="V9" s="124"/>
      <c r="W9" s="127">
        <v>2499.1</v>
      </c>
      <c r="X9" s="127">
        <f t="shared" si="0"/>
        <v>624.77499999999998</v>
      </c>
      <c r="Y9" s="127"/>
      <c r="Z9" s="127"/>
      <c r="AA9" s="127">
        <f t="shared" si="1"/>
        <v>624.77499999999998</v>
      </c>
      <c r="AB9" s="128"/>
    </row>
    <row r="10" spans="1:28">
      <c r="A10" s="120">
        <f t="shared" si="2"/>
        <v>7</v>
      </c>
      <c r="B10" s="129" t="s">
        <v>47</v>
      </c>
      <c r="C10" s="124" t="s">
        <v>48</v>
      </c>
      <c r="D10" s="139" t="s">
        <v>10</v>
      </c>
      <c r="E10" s="120" t="s">
        <v>382</v>
      </c>
      <c r="F10" s="120">
        <v>618.9</v>
      </c>
      <c r="G10" s="120"/>
      <c r="H10" s="138">
        <v>608.6</v>
      </c>
      <c r="I10" s="137"/>
      <c r="J10" s="137"/>
      <c r="K10" s="227" t="s">
        <v>409</v>
      </c>
      <c r="L10" s="227"/>
      <c r="M10" s="227"/>
      <c r="N10" s="227">
        <v>627.70000000000005</v>
      </c>
      <c r="O10" s="228">
        <v>618</v>
      </c>
      <c r="P10" s="227"/>
      <c r="Q10" s="227">
        <v>623.5</v>
      </c>
      <c r="R10" s="227"/>
      <c r="S10" s="227"/>
      <c r="T10" s="227"/>
      <c r="U10" s="227"/>
      <c r="V10" s="227">
        <v>620.1</v>
      </c>
      <c r="W10" s="127">
        <v>2498.5500000000002</v>
      </c>
      <c r="X10" s="127">
        <f t="shared" si="0"/>
        <v>624.63750000000005</v>
      </c>
      <c r="Y10" s="127"/>
      <c r="Z10" s="127"/>
      <c r="AA10" s="127">
        <f t="shared" si="1"/>
        <v>624.63750000000005</v>
      </c>
      <c r="AB10" s="128"/>
    </row>
    <row r="11" spans="1:28">
      <c r="A11" s="120">
        <f t="shared" si="2"/>
        <v>8</v>
      </c>
      <c r="B11" s="128" t="s">
        <v>361</v>
      </c>
      <c r="C11" s="130" t="s">
        <v>279</v>
      </c>
      <c r="D11" s="130" t="s">
        <v>24</v>
      </c>
      <c r="E11" s="124"/>
      <c r="F11" s="124">
        <v>613.4</v>
      </c>
      <c r="G11" s="124"/>
      <c r="H11" s="124">
        <v>629.20000000000005</v>
      </c>
      <c r="I11" s="124">
        <v>2</v>
      </c>
      <c r="J11" s="124"/>
      <c r="K11" s="124"/>
      <c r="L11" s="124"/>
      <c r="M11" s="124"/>
      <c r="N11" s="124"/>
      <c r="O11" s="226">
        <v>616.20000000000005</v>
      </c>
      <c r="P11" s="225"/>
      <c r="Q11" s="225">
        <v>619.5</v>
      </c>
      <c r="R11" s="225"/>
      <c r="S11" s="225">
        <v>625.9</v>
      </c>
      <c r="T11" s="225">
        <v>627.20000000000005</v>
      </c>
      <c r="U11" s="225"/>
      <c r="V11" s="225">
        <v>624.9</v>
      </c>
      <c r="W11" s="127">
        <v>2497.5</v>
      </c>
      <c r="X11" s="127">
        <f t="shared" si="0"/>
        <v>624.375</v>
      </c>
      <c r="Y11" s="127"/>
      <c r="Z11" s="127"/>
      <c r="AA11" s="127">
        <f t="shared" si="1"/>
        <v>624.375</v>
      </c>
      <c r="AB11" s="128"/>
    </row>
    <row r="12" spans="1:28">
      <c r="A12" s="120">
        <f t="shared" si="2"/>
        <v>9</v>
      </c>
      <c r="B12" s="129" t="s">
        <v>43</v>
      </c>
      <c r="C12" s="124" t="s">
        <v>44</v>
      </c>
      <c r="D12" s="124" t="s">
        <v>32</v>
      </c>
      <c r="E12" s="135"/>
      <c r="F12" s="135">
        <v>619.1</v>
      </c>
      <c r="G12" s="135"/>
      <c r="H12" s="135">
        <v>622.79999999999995</v>
      </c>
      <c r="I12" s="135"/>
      <c r="J12" s="135"/>
      <c r="K12" s="135"/>
      <c r="L12" s="135"/>
      <c r="M12" s="135"/>
      <c r="N12" s="135"/>
      <c r="O12" s="135">
        <v>626</v>
      </c>
      <c r="P12" s="135">
        <v>1</v>
      </c>
      <c r="Q12" s="135">
        <v>626.29999999999995</v>
      </c>
      <c r="R12" s="135">
        <v>0.25</v>
      </c>
      <c r="S12" s="135"/>
      <c r="T12" s="135"/>
      <c r="U12" s="135"/>
      <c r="V12" s="135"/>
      <c r="W12" s="127">
        <v>2495.4499999999998</v>
      </c>
      <c r="X12" s="127">
        <f t="shared" si="0"/>
        <v>623.86249999999995</v>
      </c>
      <c r="Y12" s="127"/>
      <c r="Z12" s="127"/>
      <c r="AA12" s="127">
        <f t="shared" si="1"/>
        <v>623.86249999999995</v>
      </c>
      <c r="AB12" s="128"/>
    </row>
    <row r="13" spans="1:28">
      <c r="A13" s="120">
        <f t="shared" si="2"/>
        <v>10</v>
      </c>
      <c r="B13" s="128" t="s">
        <v>74</v>
      </c>
      <c r="C13" s="130" t="s">
        <v>263</v>
      </c>
      <c r="D13" s="130" t="s">
        <v>11</v>
      </c>
      <c r="E13" s="135"/>
      <c r="F13" s="135">
        <v>621</v>
      </c>
      <c r="G13" s="135"/>
      <c r="H13" s="135">
        <v>618.5</v>
      </c>
      <c r="I13" s="135"/>
      <c r="J13" s="135"/>
      <c r="K13" s="135"/>
      <c r="L13" s="135"/>
      <c r="M13" s="135"/>
      <c r="N13" s="135"/>
      <c r="O13" s="135">
        <v>624.4</v>
      </c>
      <c r="P13" s="135"/>
      <c r="Q13" s="135">
        <v>624.4</v>
      </c>
      <c r="R13" s="135">
        <v>0.5</v>
      </c>
      <c r="S13" s="135"/>
      <c r="T13" s="135"/>
      <c r="U13" s="135"/>
      <c r="V13" s="135"/>
      <c r="W13" s="127">
        <v>2488.8000000000002</v>
      </c>
      <c r="X13" s="127">
        <f t="shared" si="0"/>
        <v>622.20000000000005</v>
      </c>
      <c r="Y13" s="127"/>
      <c r="Z13" s="127"/>
      <c r="AA13" s="127">
        <f t="shared" si="1"/>
        <v>622.20000000000005</v>
      </c>
      <c r="AB13" s="128"/>
    </row>
    <row r="14" spans="1:28">
      <c r="A14" s="120">
        <f t="shared" si="2"/>
        <v>11</v>
      </c>
      <c r="B14" s="129" t="s">
        <v>222</v>
      </c>
      <c r="C14" s="124" t="s">
        <v>223</v>
      </c>
      <c r="D14" s="124" t="s">
        <v>21</v>
      </c>
      <c r="E14" s="135"/>
      <c r="F14" s="135">
        <v>620.4</v>
      </c>
      <c r="G14" s="135"/>
      <c r="H14" s="135">
        <v>622.6</v>
      </c>
      <c r="I14" s="135"/>
      <c r="J14" s="135"/>
      <c r="K14" s="135"/>
      <c r="L14" s="135"/>
      <c r="M14" s="135"/>
      <c r="N14" s="135"/>
      <c r="O14" s="135">
        <v>624.5</v>
      </c>
      <c r="P14" s="135"/>
      <c r="Q14" s="135">
        <v>620.79999999999995</v>
      </c>
      <c r="R14" s="124"/>
      <c r="S14" s="124"/>
      <c r="T14" s="124"/>
      <c r="U14" s="124"/>
      <c r="V14" s="124"/>
      <c r="W14" s="127">
        <v>2488.3000000000002</v>
      </c>
      <c r="X14" s="127">
        <f t="shared" si="0"/>
        <v>622.07500000000005</v>
      </c>
      <c r="Y14" s="127"/>
      <c r="Z14" s="127"/>
      <c r="AA14" s="127">
        <f t="shared" si="1"/>
        <v>622.07500000000005</v>
      </c>
      <c r="AB14" s="129"/>
    </row>
    <row r="15" spans="1:28">
      <c r="A15" s="120">
        <f t="shared" si="2"/>
        <v>12</v>
      </c>
      <c r="B15" s="129" t="s">
        <v>41</v>
      </c>
      <c r="C15" s="124" t="s">
        <v>42</v>
      </c>
      <c r="D15" s="124" t="s">
        <v>17</v>
      </c>
      <c r="E15" s="135"/>
      <c r="F15" s="135">
        <v>621.4</v>
      </c>
      <c r="G15" s="135"/>
      <c r="H15" s="135">
        <v>623.20000000000005</v>
      </c>
      <c r="I15" s="135"/>
      <c r="J15" s="135"/>
      <c r="K15" s="135"/>
      <c r="L15" s="135"/>
      <c r="M15" s="135"/>
      <c r="N15" s="135"/>
      <c r="O15" s="135">
        <v>620.79999999999995</v>
      </c>
      <c r="P15" s="135"/>
      <c r="Q15" s="135">
        <v>622.29999999999995</v>
      </c>
      <c r="R15" s="124"/>
      <c r="S15" s="124"/>
      <c r="T15" s="124"/>
      <c r="U15" s="124"/>
      <c r="V15" s="124"/>
      <c r="W15" s="127">
        <v>2487.6999999999998</v>
      </c>
      <c r="X15" s="127">
        <f t="shared" si="0"/>
        <v>621.92499999999995</v>
      </c>
      <c r="Y15" s="127"/>
      <c r="Z15" s="127"/>
      <c r="AA15" s="127">
        <f t="shared" si="1"/>
        <v>621.92499999999995</v>
      </c>
      <c r="AB15" s="128"/>
    </row>
    <row r="16" spans="1:28">
      <c r="A16" s="120">
        <f t="shared" si="2"/>
        <v>13</v>
      </c>
      <c r="B16" s="131" t="s">
        <v>61</v>
      </c>
      <c r="C16" s="124" t="s">
        <v>62</v>
      </c>
      <c r="D16" s="124" t="s">
        <v>52</v>
      </c>
      <c r="E16" s="135"/>
      <c r="F16" s="135">
        <v>621.29999999999995</v>
      </c>
      <c r="G16" s="135"/>
      <c r="H16" s="135">
        <v>625.6</v>
      </c>
      <c r="I16" s="135"/>
      <c r="J16" s="135"/>
      <c r="K16" s="135"/>
      <c r="L16" s="135"/>
      <c r="M16" s="135"/>
      <c r="N16" s="135"/>
      <c r="O16" s="135">
        <v>621</v>
      </c>
      <c r="P16" s="135"/>
      <c r="Q16" s="135">
        <v>618.1</v>
      </c>
      <c r="R16" s="124"/>
      <c r="S16" s="124"/>
      <c r="T16" s="124"/>
      <c r="U16" s="124"/>
      <c r="V16" s="124"/>
      <c r="W16" s="127">
        <v>2486</v>
      </c>
      <c r="X16" s="127">
        <f t="shared" si="0"/>
        <v>621.5</v>
      </c>
      <c r="Y16" s="127"/>
      <c r="Z16" s="127"/>
      <c r="AA16" s="127">
        <f t="shared" si="1"/>
        <v>621.5</v>
      </c>
      <c r="AB16" s="129"/>
    </row>
    <row r="17" spans="1:28">
      <c r="A17" s="120">
        <f t="shared" si="2"/>
        <v>14</v>
      </c>
      <c r="B17" s="128" t="s">
        <v>252</v>
      </c>
      <c r="C17" s="130" t="s">
        <v>253</v>
      </c>
      <c r="D17" s="130" t="s">
        <v>21</v>
      </c>
      <c r="E17" s="124">
        <v>621.4</v>
      </c>
      <c r="F17" s="159">
        <v>618.70000000000005</v>
      </c>
      <c r="G17" s="159"/>
      <c r="H17" s="159">
        <v>620.9</v>
      </c>
      <c r="I17" s="159"/>
      <c r="J17" s="159"/>
      <c r="K17" s="159"/>
      <c r="L17" s="159"/>
      <c r="M17" s="159"/>
      <c r="N17" s="159"/>
      <c r="O17" s="159">
        <v>623.9</v>
      </c>
      <c r="P17" s="159"/>
      <c r="Q17" s="161">
        <v>617</v>
      </c>
      <c r="R17" s="159"/>
      <c r="S17" s="159">
        <v>622.29999999999995</v>
      </c>
      <c r="T17" s="124"/>
      <c r="U17" s="124"/>
      <c r="V17" s="124"/>
      <c r="W17" s="127">
        <v>2485.8000000000002</v>
      </c>
      <c r="X17" s="127">
        <f t="shared" si="0"/>
        <v>621.45000000000005</v>
      </c>
      <c r="Y17" s="127"/>
      <c r="Z17" s="127"/>
      <c r="AA17" s="127">
        <f t="shared" si="1"/>
        <v>621.45000000000005</v>
      </c>
      <c r="AB17" s="128"/>
    </row>
    <row r="18" spans="1:28">
      <c r="A18" s="120">
        <f t="shared" si="2"/>
        <v>15</v>
      </c>
      <c r="B18" s="129" t="s">
        <v>15</v>
      </c>
      <c r="C18" s="124" t="s">
        <v>16</v>
      </c>
      <c r="D18" s="124" t="s">
        <v>11</v>
      </c>
      <c r="E18" s="135"/>
      <c r="F18" s="135">
        <v>616.70000000000005</v>
      </c>
      <c r="G18" s="135"/>
      <c r="H18" s="135">
        <v>622.6</v>
      </c>
      <c r="I18" s="135"/>
      <c r="J18" s="135"/>
      <c r="K18" s="135"/>
      <c r="L18" s="135"/>
      <c r="M18" s="135"/>
      <c r="N18" s="135"/>
      <c r="O18" s="135">
        <v>620.4</v>
      </c>
      <c r="P18" s="135"/>
      <c r="Q18" s="135">
        <v>625.70000000000005</v>
      </c>
      <c r="R18" s="124"/>
      <c r="S18" s="124"/>
      <c r="T18" s="124"/>
      <c r="U18" s="124"/>
      <c r="V18" s="124"/>
      <c r="W18" s="127">
        <v>2485.4</v>
      </c>
      <c r="X18" s="127">
        <f t="shared" si="0"/>
        <v>621.35</v>
      </c>
      <c r="Y18" s="127"/>
      <c r="Z18" s="127"/>
      <c r="AA18" s="127">
        <f t="shared" si="1"/>
        <v>621.35</v>
      </c>
      <c r="AB18" s="128"/>
    </row>
    <row r="19" spans="1:28">
      <c r="A19" s="120">
        <f t="shared" si="2"/>
        <v>16</v>
      </c>
      <c r="B19" s="129" t="s">
        <v>49</v>
      </c>
      <c r="C19" s="124" t="s">
        <v>50</v>
      </c>
      <c r="D19" s="124" t="s">
        <v>10</v>
      </c>
      <c r="E19" s="135"/>
      <c r="F19" s="135">
        <v>623.70000000000005</v>
      </c>
      <c r="G19" s="135">
        <v>0.5</v>
      </c>
      <c r="H19" s="135">
        <v>619.9</v>
      </c>
      <c r="I19" s="135"/>
      <c r="J19" s="135"/>
      <c r="K19" s="135"/>
      <c r="L19" s="135"/>
      <c r="M19" s="135"/>
      <c r="N19" s="135"/>
      <c r="O19" s="135">
        <v>620.6</v>
      </c>
      <c r="P19" s="135"/>
      <c r="Q19" s="135">
        <v>620.4</v>
      </c>
      <c r="R19" s="124"/>
      <c r="S19" s="124"/>
      <c r="T19" s="124"/>
      <c r="U19" s="124"/>
      <c r="V19" s="124"/>
      <c r="W19" s="127">
        <v>2485.1</v>
      </c>
      <c r="X19" s="127">
        <f t="shared" si="0"/>
        <v>621.27499999999998</v>
      </c>
      <c r="Y19" s="127"/>
      <c r="Z19" s="127"/>
      <c r="AA19" s="127">
        <f t="shared" si="1"/>
        <v>621.27499999999998</v>
      </c>
      <c r="AB19" s="128"/>
    </row>
    <row r="20" spans="1:28">
      <c r="A20" s="120">
        <f t="shared" si="2"/>
        <v>17</v>
      </c>
      <c r="B20" s="129" t="s">
        <v>58</v>
      </c>
      <c r="C20" s="124" t="s">
        <v>59</v>
      </c>
      <c r="D20" s="124" t="s">
        <v>60</v>
      </c>
      <c r="E20" s="135"/>
      <c r="F20" s="135">
        <v>621.29999999999995</v>
      </c>
      <c r="G20" s="135"/>
      <c r="H20" s="135">
        <v>620.9</v>
      </c>
      <c r="I20" s="135"/>
      <c r="J20" s="135"/>
      <c r="K20" s="135"/>
      <c r="L20" s="135"/>
      <c r="M20" s="135"/>
      <c r="N20" s="135"/>
      <c r="O20" s="135">
        <v>623.4</v>
      </c>
      <c r="P20" s="135">
        <v>2</v>
      </c>
      <c r="Q20" s="135">
        <v>617</v>
      </c>
      <c r="R20" s="124"/>
      <c r="S20" s="124"/>
      <c r="T20" s="124"/>
      <c r="U20" s="124"/>
      <c r="V20" s="124"/>
      <c r="W20" s="127">
        <v>2484.6</v>
      </c>
      <c r="X20" s="127">
        <f t="shared" si="0"/>
        <v>621.15</v>
      </c>
      <c r="Y20" s="127"/>
      <c r="Z20" s="127"/>
      <c r="AA20" s="127">
        <f t="shared" si="1"/>
        <v>621.15</v>
      </c>
      <c r="AB20" s="128"/>
    </row>
    <row r="21" spans="1:28">
      <c r="A21" s="120">
        <f t="shared" si="2"/>
        <v>18</v>
      </c>
      <c r="B21" s="129" t="s">
        <v>38</v>
      </c>
      <c r="C21" s="124" t="s">
        <v>39</v>
      </c>
      <c r="D21" s="124" t="s">
        <v>11</v>
      </c>
      <c r="E21" s="135"/>
      <c r="F21" s="135">
        <v>620.79999999999995</v>
      </c>
      <c r="G21" s="135"/>
      <c r="H21" s="135">
        <v>622.70000000000005</v>
      </c>
      <c r="I21" s="135"/>
      <c r="J21" s="135"/>
      <c r="K21" s="135"/>
      <c r="L21" s="135"/>
      <c r="M21" s="135"/>
      <c r="N21" s="135"/>
      <c r="O21" s="135">
        <v>620.6</v>
      </c>
      <c r="P21" s="135"/>
      <c r="Q21" s="135">
        <v>620.5</v>
      </c>
      <c r="R21" s="124"/>
      <c r="S21" s="124"/>
      <c r="T21" s="124"/>
      <c r="U21" s="124"/>
      <c r="V21" s="124"/>
      <c r="W21" s="127">
        <v>2484.6</v>
      </c>
      <c r="X21" s="127">
        <f t="shared" si="0"/>
        <v>621.15</v>
      </c>
      <c r="Y21" s="127"/>
      <c r="Z21" s="127"/>
      <c r="AA21" s="127">
        <f t="shared" si="1"/>
        <v>621.15</v>
      </c>
      <c r="AB21" s="128"/>
    </row>
    <row r="22" spans="1:28">
      <c r="A22" s="120">
        <f t="shared" si="2"/>
        <v>19</v>
      </c>
      <c r="B22" s="132" t="s">
        <v>363</v>
      </c>
      <c r="C22" s="124" t="s">
        <v>366</v>
      </c>
      <c r="D22" s="124" t="s">
        <v>24</v>
      </c>
      <c r="E22" s="135"/>
      <c r="F22" s="135">
        <v>618.4</v>
      </c>
      <c r="G22" s="135"/>
      <c r="H22" s="135">
        <v>625.1</v>
      </c>
      <c r="I22" s="135">
        <v>0.25</v>
      </c>
      <c r="J22" s="135"/>
      <c r="K22" s="135"/>
      <c r="L22" s="135"/>
      <c r="M22" s="135"/>
      <c r="N22" s="135"/>
      <c r="O22" s="135">
        <v>623.70000000000005</v>
      </c>
      <c r="P22" s="135"/>
      <c r="Q22" s="135">
        <v>617.1</v>
      </c>
      <c r="R22" s="124"/>
      <c r="S22" s="124"/>
      <c r="T22" s="124"/>
      <c r="U22" s="124"/>
      <c r="V22" s="124"/>
      <c r="W22" s="127">
        <v>2484.5500000000002</v>
      </c>
      <c r="X22" s="127">
        <f t="shared" si="0"/>
        <v>621.13750000000005</v>
      </c>
      <c r="Y22" s="127"/>
      <c r="Z22" s="127"/>
      <c r="AA22" s="127">
        <f t="shared" si="1"/>
        <v>621.13750000000005</v>
      </c>
      <c r="AB22" s="129"/>
    </row>
    <row r="23" spans="1:28">
      <c r="A23" s="120">
        <f t="shared" si="2"/>
        <v>20</v>
      </c>
      <c r="B23" s="129" t="s">
        <v>227</v>
      </c>
      <c r="C23" s="124" t="s">
        <v>228</v>
      </c>
      <c r="D23" s="124" t="s">
        <v>33</v>
      </c>
      <c r="E23" s="135"/>
      <c r="F23" s="135">
        <v>621.5</v>
      </c>
      <c r="G23" s="135"/>
      <c r="H23" s="135">
        <v>620.79999999999995</v>
      </c>
      <c r="I23" s="135"/>
      <c r="J23" s="135"/>
      <c r="K23" s="135"/>
      <c r="L23" s="135"/>
      <c r="M23" s="135"/>
      <c r="N23" s="135"/>
      <c r="O23" s="135">
        <v>621.20000000000005</v>
      </c>
      <c r="P23" s="135"/>
      <c r="Q23" s="135">
        <v>620.70000000000005</v>
      </c>
      <c r="R23" s="124"/>
      <c r="S23" s="124"/>
      <c r="T23" s="124"/>
      <c r="U23" s="124"/>
      <c r="V23" s="124"/>
      <c r="W23" s="127">
        <v>2484.1999999999998</v>
      </c>
      <c r="X23" s="127">
        <f t="shared" si="0"/>
        <v>621.04999999999995</v>
      </c>
      <c r="Y23" s="127"/>
      <c r="Z23" s="127"/>
      <c r="AA23" s="127">
        <f t="shared" si="1"/>
        <v>621.04999999999995</v>
      </c>
      <c r="AB23" s="129"/>
    </row>
  </sheetData>
  <sortState ref="B4:AB34">
    <sortCondition descending="1" ref="AA4:AA34"/>
  </sortState>
  <pageMargins left="0.7" right="0.7" top="0.75" bottom="0.75" header="0.3" footer="0.3"/>
  <pageSetup scale="5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E24"/>
  <sheetViews>
    <sheetView topLeftCell="C1" workbookViewId="0">
      <selection sqref="A1:Z24"/>
    </sheetView>
  </sheetViews>
  <sheetFormatPr defaultRowHeight="12.75"/>
  <cols>
    <col min="1" max="1" width="6.7109375" style="116" customWidth="1"/>
    <col min="2" max="2" width="30" style="42" bestFit="1" customWidth="1"/>
    <col min="3" max="3" width="8.7109375" style="116" bestFit="1" customWidth="1"/>
    <col min="4" max="4" width="7.5703125" style="116" bestFit="1" customWidth="1"/>
    <col min="5" max="5" width="7.85546875" style="40" bestFit="1" customWidth="1"/>
    <col min="6" max="6" width="10.42578125" style="42" bestFit="1" customWidth="1"/>
    <col min="7" max="7" width="6" style="41" bestFit="1" customWidth="1"/>
    <col min="8" max="8" width="10.42578125" style="42" bestFit="1" customWidth="1"/>
    <col min="9" max="9" width="6" style="40" bestFit="1" customWidth="1"/>
    <col min="10" max="10" width="6.5703125" style="40" bestFit="1" customWidth="1"/>
    <col min="11" max="11" width="9.42578125" style="40" bestFit="1" customWidth="1"/>
    <col min="12" max="12" width="9.7109375" style="112" bestFit="1" customWidth="1"/>
    <col min="13" max="13" width="6.140625" style="40" bestFit="1" customWidth="1"/>
    <col min="14" max="14" width="7.42578125" style="40" bestFit="1" customWidth="1"/>
    <col min="15" max="15" width="5.7109375" style="41" bestFit="1" customWidth="1"/>
    <col min="16" max="16" width="5.7109375" style="41" customWidth="1"/>
    <col min="17" max="17" width="7.140625" style="41" bestFit="1" customWidth="1"/>
    <col min="18" max="22" width="7.140625" style="41" customWidth="1"/>
    <col min="23" max="23" width="6.5703125" style="97" bestFit="1" customWidth="1"/>
    <col min="24" max="24" width="10.5703125" style="97" customWidth="1"/>
    <col min="25" max="25" width="4" style="97" bestFit="1" customWidth="1"/>
    <col min="26" max="26" width="6.5703125" style="97" bestFit="1" customWidth="1"/>
    <col min="27" max="27" width="4.28515625" style="42" bestFit="1" customWidth="1"/>
    <col min="28" max="31" width="10.42578125" style="42" bestFit="1" customWidth="1"/>
    <col min="32" max="16384" width="9.140625" style="42"/>
  </cols>
  <sheetData>
    <row r="2" spans="1:31" s="43" customFormat="1">
      <c r="A2" s="142" t="s">
        <v>115</v>
      </c>
      <c r="B2" s="143"/>
      <c r="C2" s="142"/>
      <c r="D2" s="142"/>
      <c r="E2" s="142"/>
      <c r="F2" s="144"/>
      <c r="G2" s="145"/>
      <c r="H2" s="144"/>
      <c r="I2" s="142"/>
      <c r="J2" s="142"/>
      <c r="K2" s="142"/>
      <c r="L2" s="146"/>
      <c r="M2" s="142"/>
      <c r="N2" s="142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4"/>
      <c r="AB2" s="144"/>
      <c r="AC2" s="144"/>
      <c r="AD2" s="144"/>
      <c r="AE2" s="144"/>
    </row>
    <row r="3" spans="1:31">
      <c r="A3" s="120"/>
      <c r="B3" s="121" t="s">
        <v>116</v>
      </c>
      <c r="C3" s="120"/>
      <c r="D3" s="120"/>
      <c r="E3" s="120"/>
      <c r="F3" s="147"/>
      <c r="G3" s="122"/>
      <c r="H3" s="147"/>
      <c r="I3" s="120"/>
      <c r="J3" s="120"/>
      <c r="K3" s="120"/>
      <c r="L3" s="148"/>
      <c r="M3" s="120"/>
      <c r="N3" s="120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47"/>
      <c r="AB3" s="147"/>
      <c r="AC3" s="147"/>
      <c r="AD3" s="147"/>
      <c r="AE3" s="147"/>
    </row>
    <row r="4" spans="1:31" s="43" customFormat="1">
      <c r="A4" s="149" t="s">
        <v>2</v>
      </c>
      <c r="B4" s="129" t="s">
        <v>3</v>
      </c>
      <c r="C4" s="124" t="s">
        <v>4</v>
      </c>
      <c r="D4" s="124" t="s">
        <v>5</v>
      </c>
      <c r="E4" s="124" t="s">
        <v>381</v>
      </c>
      <c r="F4" s="150" t="s">
        <v>390</v>
      </c>
      <c r="G4" s="127" t="s">
        <v>392</v>
      </c>
      <c r="H4" s="150" t="s">
        <v>391</v>
      </c>
      <c r="I4" s="124" t="s">
        <v>393</v>
      </c>
      <c r="J4" s="124" t="s">
        <v>388</v>
      </c>
      <c r="K4" s="124" t="s">
        <v>407</v>
      </c>
      <c r="L4" s="152" t="s">
        <v>412</v>
      </c>
      <c r="M4" s="124" t="s">
        <v>413</v>
      </c>
      <c r="N4" s="124" t="s">
        <v>414</v>
      </c>
      <c r="O4" s="127" t="s">
        <v>415</v>
      </c>
      <c r="P4" s="127" t="s">
        <v>416</v>
      </c>
      <c r="Q4" s="127" t="s">
        <v>417</v>
      </c>
      <c r="R4" s="127" t="s">
        <v>416</v>
      </c>
      <c r="S4" s="127" t="s">
        <v>430</v>
      </c>
      <c r="T4" s="127" t="s">
        <v>413</v>
      </c>
      <c r="U4" s="127" t="s">
        <v>448</v>
      </c>
      <c r="V4" s="127" t="s">
        <v>88</v>
      </c>
      <c r="W4" s="127" t="s">
        <v>424</v>
      </c>
      <c r="X4" s="127" t="s">
        <v>7</v>
      </c>
      <c r="Y4" s="127" t="s">
        <v>8</v>
      </c>
      <c r="Z4" s="127" t="s">
        <v>401</v>
      </c>
      <c r="AA4" s="129" t="s">
        <v>257</v>
      </c>
      <c r="AB4" s="150" t="s">
        <v>348</v>
      </c>
      <c r="AC4" s="151" t="s">
        <v>351</v>
      </c>
      <c r="AD4" s="150" t="s">
        <v>390</v>
      </c>
      <c r="AE4" s="150" t="s">
        <v>391</v>
      </c>
    </row>
    <row r="5" spans="1:31" s="62" customFormat="1">
      <c r="A5" s="124">
        <f>ROW(A1)</f>
        <v>1</v>
      </c>
      <c r="B5" s="129" t="s">
        <v>266</v>
      </c>
      <c r="C5" s="124" t="s">
        <v>267</v>
      </c>
      <c r="D5" s="124" t="s">
        <v>17</v>
      </c>
      <c r="E5" s="124">
        <v>570</v>
      </c>
      <c r="F5" s="124"/>
      <c r="G5" s="127"/>
      <c r="H5" s="124"/>
      <c r="I5" s="124"/>
      <c r="J5" s="124" t="s">
        <v>432</v>
      </c>
      <c r="K5" s="124">
        <v>571</v>
      </c>
      <c r="L5" s="124"/>
      <c r="M5" s="124"/>
      <c r="N5" s="124">
        <v>567</v>
      </c>
      <c r="O5" s="160"/>
      <c r="P5" s="160"/>
      <c r="Q5" s="160"/>
      <c r="R5" s="160"/>
      <c r="S5" s="165">
        <v>573</v>
      </c>
      <c r="T5" s="160">
        <v>574</v>
      </c>
      <c r="U5" s="160" t="s">
        <v>87</v>
      </c>
      <c r="V5" s="160">
        <v>574</v>
      </c>
      <c r="W5" s="127">
        <v>1722.25</v>
      </c>
      <c r="X5" s="127">
        <f t="shared" ref="X5:X24" si="0">AVERAGE(W5/3)</f>
        <v>574.08333333333337</v>
      </c>
      <c r="Y5" s="127">
        <v>1</v>
      </c>
      <c r="Z5" s="127">
        <f t="shared" ref="Z5:Z24" si="1">SUM(X5+Y5)</f>
        <v>575.08333333333337</v>
      </c>
      <c r="AA5" s="129"/>
      <c r="AB5" s="124">
        <v>575</v>
      </c>
      <c r="AC5" s="124">
        <v>575</v>
      </c>
      <c r="AD5" s="124"/>
      <c r="AE5" s="124"/>
    </row>
    <row r="6" spans="1:31" s="62" customFormat="1">
      <c r="A6" s="124">
        <f t="shared" ref="A6:A24" si="2">ROW(A2)</f>
        <v>2</v>
      </c>
      <c r="B6" s="129" t="s">
        <v>117</v>
      </c>
      <c r="C6" s="124" t="s">
        <v>118</v>
      </c>
      <c r="D6" s="124" t="s">
        <v>92</v>
      </c>
      <c r="E6" s="124"/>
      <c r="F6" s="124"/>
      <c r="G6" s="127"/>
      <c r="H6" s="124"/>
      <c r="I6" s="124"/>
      <c r="J6" s="124" t="s">
        <v>433</v>
      </c>
      <c r="K6" s="124">
        <v>574</v>
      </c>
      <c r="L6" s="161">
        <v>572</v>
      </c>
      <c r="M6" s="159"/>
      <c r="N6" s="159">
        <v>574</v>
      </c>
      <c r="O6" s="238">
        <v>574</v>
      </c>
      <c r="P6" s="238">
        <v>1</v>
      </c>
      <c r="Q6" s="238">
        <v>576</v>
      </c>
      <c r="R6" s="238">
        <v>2</v>
      </c>
      <c r="S6" s="238"/>
      <c r="T6" s="238"/>
      <c r="U6" s="238" t="s">
        <v>385</v>
      </c>
      <c r="V6" s="239">
        <v>571</v>
      </c>
      <c r="W6" s="127">
        <v>1725</v>
      </c>
      <c r="X6" s="127">
        <f t="shared" si="0"/>
        <v>575</v>
      </c>
      <c r="Y6" s="127"/>
      <c r="Z6" s="127">
        <f t="shared" si="1"/>
        <v>575</v>
      </c>
      <c r="AA6" s="129"/>
      <c r="AB6" s="124">
        <v>565</v>
      </c>
      <c r="AC6" s="124"/>
      <c r="AD6" s="124"/>
      <c r="AE6" s="124"/>
    </row>
    <row r="7" spans="1:31" s="62" customFormat="1">
      <c r="A7" s="124">
        <f t="shared" si="2"/>
        <v>3</v>
      </c>
      <c r="B7" s="129" t="s">
        <v>350</v>
      </c>
      <c r="C7" s="124" t="s">
        <v>101</v>
      </c>
      <c r="D7" s="124" t="s">
        <v>98</v>
      </c>
      <c r="E7" s="124"/>
      <c r="F7" s="124">
        <v>563</v>
      </c>
      <c r="G7" s="127"/>
      <c r="H7" s="124">
        <v>568</v>
      </c>
      <c r="I7" s="124"/>
      <c r="J7" s="124"/>
      <c r="K7" s="124"/>
      <c r="L7" s="159">
        <v>582</v>
      </c>
      <c r="M7" s="159">
        <v>578</v>
      </c>
      <c r="N7" s="159"/>
      <c r="O7" s="160">
        <v>565</v>
      </c>
      <c r="P7" s="160"/>
      <c r="Q7" s="165">
        <v>563</v>
      </c>
      <c r="R7" s="165"/>
      <c r="S7" s="165"/>
      <c r="T7" s="165"/>
      <c r="U7" s="165"/>
      <c r="V7" s="165"/>
      <c r="W7" s="127">
        <v>1725</v>
      </c>
      <c r="X7" s="127">
        <f t="shared" si="0"/>
        <v>575</v>
      </c>
      <c r="Y7" s="127"/>
      <c r="Z7" s="127">
        <f t="shared" si="1"/>
        <v>575</v>
      </c>
      <c r="AA7" s="129"/>
      <c r="AB7" s="124">
        <v>572</v>
      </c>
      <c r="AC7" s="124">
        <v>569</v>
      </c>
      <c r="AD7" s="124">
        <v>563</v>
      </c>
      <c r="AE7" s="124">
        <v>568</v>
      </c>
    </row>
    <row r="8" spans="1:31" s="103" customFormat="1">
      <c r="A8" s="124">
        <f t="shared" si="2"/>
        <v>4</v>
      </c>
      <c r="B8" s="129" t="s">
        <v>125</v>
      </c>
      <c r="C8" s="124" t="s">
        <v>126</v>
      </c>
      <c r="D8" s="124" t="s">
        <v>45</v>
      </c>
      <c r="E8" s="124"/>
      <c r="F8" s="159">
        <v>574</v>
      </c>
      <c r="G8" s="160"/>
      <c r="H8" s="159">
        <v>576</v>
      </c>
      <c r="I8" s="159"/>
      <c r="J8" s="159"/>
      <c r="K8" s="159"/>
      <c r="L8" s="159"/>
      <c r="M8" s="159"/>
      <c r="N8" s="159"/>
      <c r="O8" s="160">
        <v>574</v>
      </c>
      <c r="P8" s="160"/>
      <c r="Q8" s="165">
        <v>566</v>
      </c>
      <c r="R8" s="165"/>
      <c r="S8" s="165"/>
      <c r="T8" s="165"/>
      <c r="U8" s="165"/>
      <c r="V8" s="165"/>
      <c r="W8" s="127">
        <v>1724</v>
      </c>
      <c r="X8" s="127">
        <f t="shared" si="0"/>
        <v>574.66666666666663</v>
      </c>
      <c r="Y8" s="127"/>
      <c r="Z8" s="127">
        <f t="shared" si="1"/>
        <v>574.66666666666663</v>
      </c>
      <c r="AA8" s="129"/>
      <c r="AB8" s="124">
        <v>572</v>
      </c>
      <c r="AC8" s="124">
        <v>567</v>
      </c>
      <c r="AD8" s="124">
        <v>574</v>
      </c>
      <c r="AE8" s="124">
        <v>576</v>
      </c>
    </row>
    <row r="9" spans="1:31" s="62" customFormat="1" ht="15" customHeight="1">
      <c r="A9" s="124">
        <f t="shared" si="2"/>
        <v>5</v>
      </c>
      <c r="B9" s="129" t="s">
        <v>124</v>
      </c>
      <c r="C9" s="154">
        <v>31496</v>
      </c>
      <c r="D9" s="124" t="s">
        <v>10</v>
      </c>
      <c r="E9" s="124"/>
      <c r="F9" s="159">
        <v>571</v>
      </c>
      <c r="G9" s="160">
        <v>0.5</v>
      </c>
      <c r="H9" s="161">
        <v>568</v>
      </c>
      <c r="I9" s="161">
        <v>2</v>
      </c>
      <c r="J9" s="159"/>
      <c r="K9" s="159"/>
      <c r="L9" s="159"/>
      <c r="M9" s="159"/>
      <c r="N9" s="159"/>
      <c r="O9" s="160">
        <v>573</v>
      </c>
      <c r="P9" s="160">
        <v>0.5</v>
      </c>
      <c r="Q9" s="160">
        <v>576</v>
      </c>
      <c r="R9" s="160">
        <v>1</v>
      </c>
      <c r="S9" s="160"/>
      <c r="T9" s="160"/>
      <c r="U9" s="160"/>
      <c r="V9" s="160"/>
      <c r="W9" s="127">
        <v>1722</v>
      </c>
      <c r="X9" s="127">
        <f t="shared" si="0"/>
        <v>574</v>
      </c>
      <c r="Y9" s="127"/>
      <c r="Z9" s="127">
        <f t="shared" si="1"/>
        <v>574</v>
      </c>
      <c r="AA9" s="129"/>
      <c r="AB9" s="124">
        <v>576</v>
      </c>
      <c r="AC9" s="124">
        <v>569</v>
      </c>
      <c r="AD9" s="124">
        <v>571</v>
      </c>
      <c r="AE9" s="124">
        <v>568</v>
      </c>
    </row>
    <row r="10" spans="1:31" s="62" customFormat="1">
      <c r="A10" s="124">
        <f t="shared" si="2"/>
        <v>6</v>
      </c>
      <c r="B10" s="131" t="s">
        <v>331</v>
      </c>
      <c r="C10" s="155" t="s">
        <v>146</v>
      </c>
      <c r="D10" s="124" t="s">
        <v>21</v>
      </c>
      <c r="E10" s="156"/>
      <c r="F10" s="156">
        <v>557</v>
      </c>
      <c r="G10" s="153"/>
      <c r="H10" s="164">
        <v>558</v>
      </c>
      <c r="I10" s="163"/>
      <c r="J10" s="163"/>
      <c r="K10" s="163"/>
      <c r="L10" s="163"/>
      <c r="M10" s="163"/>
      <c r="N10" s="163"/>
      <c r="O10" s="162">
        <v>573</v>
      </c>
      <c r="P10" s="162">
        <v>2</v>
      </c>
      <c r="Q10" s="162">
        <v>573</v>
      </c>
      <c r="R10" s="162">
        <v>0.25</v>
      </c>
      <c r="S10" s="162"/>
      <c r="T10" s="162"/>
      <c r="U10" s="162"/>
      <c r="V10" s="162">
        <v>568</v>
      </c>
      <c r="W10" s="127">
        <v>1716.25</v>
      </c>
      <c r="X10" s="127">
        <f t="shared" si="0"/>
        <v>572.08333333333337</v>
      </c>
      <c r="Y10" s="127"/>
      <c r="Z10" s="127">
        <f t="shared" si="1"/>
        <v>572.08333333333337</v>
      </c>
      <c r="AA10" s="129"/>
      <c r="AB10" s="156">
        <v>557</v>
      </c>
      <c r="AC10" s="156">
        <v>561</v>
      </c>
      <c r="AD10" s="156">
        <v>557</v>
      </c>
      <c r="AE10" s="156">
        <v>558</v>
      </c>
    </row>
    <row r="11" spans="1:31" s="103" customFormat="1">
      <c r="A11" s="124">
        <f t="shared" si="2"/>
        <v>7</v>
      </c>
      <c r="B11" s="129" t="s">
        <v>120</v>
      </c>
      <c r="C11" s="124" t="s">
        <v>121</v>
      </c>
      <c r="D11" s="124" t="s">
        <v>92</v>
      </c>
      <c r="E11" s="124"/>
      <c r="F11" s="159">
        <v>576</v>
      </c>
      <c r="G11" s="160">
        <v>2</v>
      </c>
      <c r="H11" s="159">
        <v>576</v>
      </c>
      <c r="I11" s="159">
        <v>1</v>
      </c>
      <c r="J11" s="159"/>
      <c r="K11" s="159"/>
      <c r="L11" s="159"/>
      <c r="M11" s="159"/>
      <c r="N11" s="159"/>
      <c r="O11" s="165">
        <v>566</v>
      </c>
      <c r="P11" s="165"/>
      <c r="Q11" s="160">
        <v>571</v>
      </c>
      <c r="R11" s="160"/>
      <c r="S11" s="160"/>
      <c r="T11" s="160"/>
      <c r="U11" s="160"/>
      <c r="V11" s="160">
        <v>568</v>
      </c>
      <c r="W11" s="127">
        <v>1716</v>
      </c>
      <c r="X11" s="127">
        <f t="shared" si="0"/>
        <v>572</v>
      </c>
      <c r="Y11" s="127"/>
      <c r="Z11" s="127">
        <f t="shared" si="1"/>
        <v>572</v>
      </c>
      <c r="AA11" s="129"/>
      <c r="AB11" s="124">
        <v>574</v>
      </c>
      <c r="AC11" s="124">
        <v>570</v>
      </c>
      <c r="AD11" s="124">
        <v>576</v>
      </c>
      <c r="AE11" s="124">
        <v>576</v>
      </c>
    </row>
    <row r="12" spans="1:31" s="62" customFormat="1">
      <c r="A12" s="124">
        <f t="shared" si="2"/>
        <v>8</v>
      </c>
      <c r="B12" s="129" t="s">
        <v>119</v>
      </c>
      <c r="C12" s="154">
        <v>35519</v>
      </c>
      <c r="D12" s="124" t="s">
        <v>17</v>
      </c>
      <c r="E12" s="124"/>
      <c r="F12" s="159">
        <v>571</v>
      </c>
      <c r="G12" s="160">
        <v>0.25</v>
      </c>
      <c r="H12" s="159">
        <v>573</v>
      </c>
      <c r="I12" s="159">
        <v>0.5</v>
      </c>
      <c r="J12" s="159"/>
      <c r="K12" s="159"/>
      <c r="L12" s="159"/>
      <c r="M12" s="159"/>
      <c r="N12" s="159"/>
      <c r="O12" s="165">
        <v>570</v>
      </c>
      <c r="P12" s="165"/>
      <c r="Q12" s="160">
        <v>571</v>
      </c>
      <c r="R12" s="160"/>
      <c r="S12" s="160"/>
      <c r="T12" s="160"/>
      <c r="U12" s="160"/>
      <c r="V12" s="160"/>
      <c r="W12" s="127">
        <v>1715.15</v>
      </c>
      <c r="X12" s="127">
        <f t="shared" si="0"/>
        <v>571.7166666666667</v>
      </c>
      <c r="Y12" s="127"/>
      <c r="Z12" s="127">
        <f t="shared" si="1"/>
        <v>571.7166666666667</v>
      </c>
      <c r="AA12" s="129"/>
      <c r="AB12" s="124">
        <v>578</v>
      </c>
      <c r="AC12" s="124">
        <v>572</v>
      </c>
      <c r="AD12" s="124">
        <v>571</v>
      </c>
      <c r="AE12" s="124">
        <v>573</v>
      </c>
    </row>
    <row r="13" spans="1:31" s="62" customFormat="1">
      <c r="A13" s="124">
        <f t="shared" si="2"/>
        <v>9</v>
      </c>
      <c r="B13" s="129" t="s">
        <v>127</v>
      </c>
      <c r="C13" s="124" t="s">
        <v>128</v>
      </c>
      <c r="D13" s="124" t="s">
        <v>21</v>
      </c>
      <c r="E13" s="124"/>
      <c r="F13" s="159">
        <v>573</v>
      </c>
      <c r="G13" s="160"/>
      <c r="H13" s="161">
        <v>555</v>
      </c>
      <c r="I13" s="159"/>
      <c r="J13" s="159"/>
      <c r="K13" s="159"/>
      <c r="L13" s="159"/>
      <c r="M13" s="159"/>
      <c r="N13" s="159"/>
      <c r="O13" s="160">
        <v>574</v>
      </c>
      <c r="P13" s="160"/>
      <c r="Q13" s="160">
        <v>568</v>
      </c>
      <c r="R13" s="160"/>
      <c r="S13" s="160"/>
      <c r="T13" s="160"/>
      <c r="U13" s="160"/>
      <c r="V13" s="160"/>
      <c r="W13" s="127">
        <v>1715</v>
      </c>
      <c r="X13" s="127">
        <f t="shared" si="0"/>
        <v>571.66666666666663</v>
      </c>
      <c r="Y13" s="127"/>
      <c r="Z13" s="127">
        <f t="shared" si="1"/>
        <v>571.66666666666663</v>
      </c>
      <c r="AA13" s="129"/>
      <c r="AB13" s="124"/>
      <c r="AC13" s="124"/>
      <c r="AD13" s="124">
        <v>573</v>
      </c>
      <c r="AE13" s="124">
        <v>555</v>
      </c>
    </row>
    <row r="14" spans="1:31" s="62" customFormat="1">
      <c r="A14" s="124">
        <f t="shared" si="2"/>
        <v>10</v>
      </c>
      <c r="B14" s="129" t="s">
        <v>162</v>
      </c>
      <c r="C14" s="124" t="s">
        <v>141</v>
      </c>
      <c r="D14" s="124" t="s">
        <v>21</v>
      </c>
      <c r="E14" s="124"/>
      <c r="F14" s="159">
        <v>569</v>
      </c>
      <c r="G14" s="160"/>
      <c r="H14" s="161">
        <v>567</v>
      </c>
      <c r="I14" s="159"/>
      <c r="J14" s="159"/>
      <c r="K14" s="159"/>
      <c r="L14" s="159"/>
      <c r="M14" s="159"/>
      <c r="N14" s="159"/>
      <c r="O14" s="160">
        <v>571</v>
      </c>
      <c r="P14" s="160">
        <v>0.25</v>
      </c>
      <c r="Q14" s="160">
        <v>574</v>
      </c>
      <c r="R14" s="160">
        <v>0.5</v>
      </c>
      <c r="S14" s="160"/>
      <c r="T14" s="160"/>
      <c r="U14" s="160"/>
      <c r="V14" s="160"/>
      <c r="W14" s="127">
        <v>1714.75</v>
      </c>
      <c r="X14" s="127">
        <f t="shared" si="0"/>
        <v>571.58333333333337</v>
      </c>
      <c r="Y14" s="127"/>
      <c r="Z14" s="127">
        <f t="shared" si="1"/>
        <v>571.58333333333337</v>
      </c>
      <c r="AA14" s="129"/>
      <c r="AB14" s="124">
        <v>563</v>
      </c>
      <c r="AC14" s="124">
        <v>568</v>
      </c>
      <c r="AD14" s="124">
        <v>569</v>
      </c>
      <c r="AE14" s="124">
        <v>567</v>
      </c>
    </row>
    <row r="15" spans="1:31" s="62" customFormat="1">
      <c r="A15" s="124">
        <f t="shared" si="2"/>
        <v>11</v>
      </c>
      <c r="B15" s="129" t="s">
        <v>133</v>
      </c>
      <c r="C15" s="124" t="s">
        <v>134</v>
      </c>
      <c r="D15" s="124" t="s">
        <v>21</v>
      </c>
      <c r="E15" s="124"/>
      <c r="F15" s="161">
        <v>563</v>
      </c>
      <c r="G15" s="160"/>
      <c r="H15" s="159">
        <v>566</v>
      </c>
      <c r="I15" s="159"/>
      <c r="J15" s="159"/>
      <c r="K15" s="159"/>
      <c r="L15" s="159"/>
      <c r="M15" s="159"/>
      <c r="N15" s="159"/>
      <c r="O15" s="160">
        <v>571</v>
      </c>
      <c r="P15" s="160"/>
      <c r="Q15" s="160">
        <v>572</v>
      </c>
      <c r="R15" s="160"/>
      <c r="S15" s="160"/>
      <c r="T15" s="160"/>
      <c r="U15" s="160"/>
      <c r="V15" s="160"/>
      <c r="W15" s="127">
        <v>1709</v>
      </c>
      <c r="X15" s="127">
        <f t="shared" si="0"/>
        <v>569.66666666666663</v>
      </c>
      <c r="Y15" s="127"/>
      <c r="Z15" s="127">
        <f t="shared" si="1"/>
        <v>569.66666666666663</v>
      </c>
      <c r="AA15" s="129"/>
      <c r="AB15" s="124">
        <v>560</v>
      </c>
      <c r="AC15" s="124">
        <v>0</v>
      </c>
      <c r="AD15" s="124">
        <v>563</v>
      </c>
      <c r="AE15" s="124">
        <v>566</v>
      </c>
    </row>
    <row r="16" spans="1:31" s="103" customFormat="1">
      <c r="A16" s="124">
        <f t="shared" si="2"/>
        <v>12</v>
      </c>
      <c r="B16" s="129" t="s">
        <v>320</v>
      </c>
      <c r="C16" s="124" t="s">
        <v>321</v>
      </c>
      <c r="D16" s="124" t="s">
        <v>114</v>
      </c>
      <c r="E16" s="124"/>
      <c r="F16" s="159">
        <v>568</v>
      </c>
      <c r="G16" s="160"/>
      <c r="H16" s="159">
        <v>566</v>
      </c>
      <c r="I16" s="159"/>
      <c r="J16" s="159"/>
      <c r="K16" s="159"/>
      <c r="L16" s="159"/>
      <c r="M16" s="159"/>
      <c r="N16" s="159"/>
      <c r="O16" s="165">
        <v>564</v>
      </c>
      <c r="P16" s="165"/>
      <c r="Q16" s="160">
        <v>572</v>
      </c>
      <c r="R16" s="160"/>
      <c r="S16" s="160"/>
      <c r="T16" s="160"/>
      <c r="U16" s="160"/>
      <c r="V16" s="160"/>
      <c r="W16" s="127">
        <v>1706</v>
      </c>
      <c r="X16" s="127">
        <f t="shared" si="0"/>
        <v>568.66666666666663</v>
      </c>
      <c r="Y16" s="127"/>
      <c r="Z16" s="127">
        <f t="shared" si="1"/>
        <v>568.66666666666663</v>
      </c>
      <c r="AA16" s="129"/>
      <c r="AB16" s="124">
        <v>567</v>
      </c>
      <c r="AC16" s="124">
        <v>556</v>
      </c>
      <c r="AD16" s="124">
        <v>568</v>
      </c>
      <c r="AE16" s="124">
        <v>566</v>
      </c>
    </row>
    <row r="17" spans="1:31" s="62" customFormat="1">
      <c r="A17" s="124">
        <f t="shared" si="2"/>
        <v>13</v>
      </c>
      <c r="B17" s="157" t="s">
        <v>154</v>
      </c>
      <c r="C17" s="158" t="s">
        <v>155</v>
      </c>
      <c r="D17" s="156" t="s">
        <v>85</v>
      </c>
      <c r="E17" s="156"/>
      <c r="F17" s="156">
        <v>552</v>
      </c>
      <c r="G17" s="153"/>
      <c r="H17" s="164">
        <v>564</v>
      </c>
      <c r="I17" s="163"/>
      <c r="J17" s="163"/>
      <c r="K17" s="163"/>
      <c r="L17" s="163"/>
      <c r="M17" s="163"/>
      <c r="N17" s="163"/>
      <c r="O17" s="162">
        <v>572</v>
      </c>
      <c r="P17" s="162"/>
      <c r="Q17" s="162"/>
      <c r="R17" s="162"/>
      <c r="S17" s="162">
        <v>565</v>
      </c>
      <c r="T17" s="162">
        <v>566</v>
      </c>
      <c r="U17" s="162"/>
      <c r="V17" s="162"/>
      <c r="W17" s="127">
        <v>1703</v>
      </c>
      <c r="X17" s="127">
        <f t="shared" si="0"/>
        <v>567.66666666666663</v>
      </c>
      <c r="Y17" s="127"/>
      <c r="Z17" s="127">
        <f t="shared" si="1"/>
        <v>567.66666666666663</v>
      </c>
      <c r="AA17" s="129"/>
      <c r="AB17" s="156">
        <v>555</v>
      </c>
      <c r="AC17" s="156">
        <v>569</v>
      </c>
      <c r="AD17" s="156">
        <v>552</v>
      </c>
      <c r="AE17" s="156">
        <v>564</v>
      </c>
    </row>
    <row r="18" spans="1:31" s="62" customFormat="1">
      <c r="A18" s="124">
        <f t="shared" si="2"/>
        <v>14</v>
      </c>
      <c r="B18" s="129" t="s">
        <v>131</v>
      </c>
      <c r="C18" s="124" t="s">
        <v>132</v>
      </c>
      <c r="D18" s="124" t="s">
        <v>10</v>
      </c>
      <c r="E18" s="124"/>
      <c r="F18" s="159">
        <v>563</v>
      </c>
      <c r="G18" s="160"/>
      <c r="H18" s="159">
        <v>572</v>
      </c>
      <c r="I18" s="159"/>
      <c r="J18" s="159"/>
      <c r="K18" s="159"/>
      <c r="L18" s="159"/>
      <c r="M18" s="159"/>
      <c r="N18" s="159"/>
      <c r="O18" s="160">
        <v>568</v>
      </c>
      <c r="P18" s="160"/>
      <c r="Q18" s="165">
        <v>556</v>
      </c>
      <c r="R18" s="165"/>
      <c r="S18" s="165"/>
      <c r="T18" s="165"/>
      <c r="U18" s="165"/>
      <c r="V18" s="165"/>
      <c r="W18" s="127">
        <v>1703</v>
      </c>
      <c r="X18" s="127">
        <f t="shared" si="0"/>
        <v>567.66666666666663</v>
      </c>
      <c r="Y18" s="127"/>
      <c r="Z18" s="127">
        <f t="shared" si="1"/>
        <v>567.66666666666663</v>
      </c>
      <c r="AA18" s="129"/>
      <c r="AB18" s="124">
        <v>569</v>
      </c>
      <c r="AC18" s="124">
        <v>567</v>
      </c>
      <c r="AD18" s="124">
        <v>563</v>
      </c>
      <c r="AE18" s="124">
        <v>572</v>
      </c>
    </row>
    <row r="19" spans="1:31" s="103" customFormat="1">
      <c r="A19" s="124">
        <f t="shared" si="2"/>
        <v>15</v>
      </c>
      <c r="B19" s="129" t="s">
        <v>135</v>
      </c>
      <c r="C19" s="124" t="s">
        <v>69</v>
      </c>
      <c r="D19" s="124" t="s">
        <v>17</v>
      </c>
      <c r="E19" s="124"/>
      <c r="F19" s="161">
        <v>562</v>
      </c>
      <c r="G19" s="160"/>
      <c r="H19" s="159">
        <v>563</v>
      </c>
      <c r="I19" s="159"/>
      <c r="J19" s="159"/>
      <c r="K19" s="159"/>
      <c r="L19" s="159"/>
      <c r="M19" s="159"/>
      <c r="N19" s="159"/>
      <c r="O19" s="160">
        <v>568</v>
      </c>
      <c r="P19" s="160"/>
      <c r="Q19" s="160">
        <v>570</v>
      </c>
      <c r="R19" s="160"/>
      <c r="S19" s="160"/>
      <c r="T19" s="160"/>
      <c r="U19" s="160"/>
      <c r="V19" s="160"/>
      <c r="W19" s="127">
        <v>1701</v>
      </c>
      <c r="X19" s="127">
        <f t="shared" si="0"/>
        <v>567</v>
      </c>
      <c r="Y19" s="127"/>
      <c r="Z19" s="127">
        <f t="shared" si="1"/>
        <v>567</v>
      </c>
      <c r="AA19" s="129"/>
      <c r="AB19" s="124">
        <v>557</v>
      </c>
      <c r="AC19" s="124">
        <v>558</v>
      </c>
      <c r="AD19" s="124">
        <v>562</v>
      </c>
      <c r="AE19" s="124">
        <v>563</v>
      </c>
    </row>
    <row r="20" spans="1:31" s="103" customFormat="1">
      <c r="A20" s="124">
        <f t="shared" si="2"/>
        <v>16</v>
      </c>
      <c r="B20" s="157" t="s">
        <v>148</v>
      </c>
      <c r="C20" s="158" t="s">
        <v>149</v>
      </c>
      <c r="D20" s="156" t="s">
        <v>52</v>
      </c>
      <c r="E20" s="156" t="s">
        <v>425</v>
      </c>
      <c r="F20" s="156">
        <v>564</v>
      </c>
      <c r="G20" s="153"/>
      <c r="H20" s="156">
        <v>570</v>
      </c>
      <c r="I20" s="156"/>
      <c r="J20" s="156"/>
      <c r="K20" s="156"/>
      <c r="L20" s="156"/>
      <c r="M20" s="156"/>
      <c r="N20" s="156"/>
      <c r="O20" s="153">
        <v>570</v>
      </c>
      <c r="P20" s="153"/>
      <c r="Q20" s="162">
        <v>569</v>
      </c>
      <c r="R20" s="162"/>
      <c r="S20" s="166">
        <v>558</v>
      </c>
      <c r="T20" s="162">
        <v>568</v>
      </c>
      <c r="U20" s="162"/>
      <c r="V20" s="162">
        <v>562</v>
      </c>
      <c r="W20" s="127">
        <v>1699</v>
      </c>
      <c r="X20" s="127">
        <f t="shared" si="0"/>
        <v>566.33333333333337</v>
      </c>
      <c r="Y20" s="127"/>
      <c r="Z20" s="127">
        <f t="shared" si="1"/>
        <v>566.33333333333337</v>
      </c>
      <c r="AA20" s="129"/>
      <c r="AB20" s="156">
        <v>569</v>
      </c>
      <c r="AC20" s="156">
        <v>576</v>
      </c>
      <c r="AD20" s="156">
        <v>564</v>
      </c>
      <c r="AE20" s="156">
        <v>570</v>
      </c>
    </row>
    <row r="21" spans="1:31" s="62" customFormat="1">
      <c r="A21" s="124">
        <f t="shared" si="2"/>
        <v>17</v>
      </c>
      <c r="B21" s="129" t="s">
        <v>138</v>
      </c>
      <c r="C21" s="124" t="s">
        <v>139</v>
      </c>
      <c r="D21" s="124" t="s">
        <v>92</v>
      </c>
      <c r="E21" s="124"/>
      <c r="F21" s="159">
        <v>565</v>
      </c>
      <c r="G21" s="160"/>
      <c r="H21" s="161">
        <v>553</v>
      </c>
      <c r="I21" s="159"/>
      <c r="J21" s="159"/>
      <c r="K21" s="159"/>
      <c r="L21" s="159"/>
      <c r="M21" s="159"/>
      <c r="N21" s="159"/>
      <c r="O21" s="160">
        <v>566</v>
      </c>
      <c r="P21" s="160"/>
      <c r="Q21" s="160">
        <v>567</v>
      </c>
      <c r="R21" s="160"/>
      <c r="S21" s="160"/>
      <c r="T21" s="160"/>
      <c r="U21" s="160"/>
      <c r="V21" s="160"/>
      <c r="W21" s="127">
        <v>1698</v>
      </c>
      <c r="X21" s="127">
        <f t="shared" si="0"/>
        <v>566</v>
      </c>
      <c r="Y21" s="127"/>
      <c r="Z21" s="127">
        <f t="shared" si="1"/>
        <v>566</v>
      </c>
      <c r="AA21" s="129"/>
      <c r="AB21" s="124">
        <v>563</v>
      </c>
      <c r="AC21" s="124">
        <v>558</v>
      </c>
      <c r="AD21" s="124">
        <v>565</v>
      </c>
      <c r="AE21" s="124">
        <v>553</v>
      </c>
    </row>
    <row r="22" spans="1:31" s="62" customFormat="1">
      <c r="A22" s="124">
        <f t="shared" si="2"/>
        <v>18</v>
      </c>
      <c r="B22" s="129" t="s">
        <v>272</v>
      </c>
      <c r="C22" s="124" t="s">
        <v>273</v>
      </c>
      <c r="D22" s="124" t="s">
        <v>33</v>
      </c>
      <c r="E22" s="124"/>
      <c r="F22" s="161">
        <v>558</v>
      </c>
      <c r="G22" s="160"/>
      <c r="H22" s="159">
        <v>565</v>
      </c>
      <c r="I22" s="159"/>
      <c r="J22" s="159"/>
      <c r="K22" s="159"/>
      <c r="L22" s="159"/>
      <c r="M22" s="159"/>
      <c r="N22" s="159" t="s">
        <v>462</v>
      </c>
      <c r="O22" s="160">
        <v>569</v>
      </c>
      <c r="P22" s="160"/>
      <c r="Q22" s="160">
        <v>564</v>
      </c>
      <c r="R22" s="160"/>
      <c r="S22" s="160"/>
      <c r="T22" s="160"/>
      <c r="U22" s="160"/>
      <c r="V22" s="160"/>
      <c r="W22" s="127">
        <v>1698</v>
      </c>
      <c r="X22" s="127">
        <f t="shared" si="0"/>
        <v>566</v>
      </c>
      <c r="Y22" s="127"/>
      <c r="Z22" s="127">
        <f t="shared" si="1"/>
        <v>566</v>
      </c>
      <c r="AA22" s="129"/>
      <c r="AB22" s="124">
        <v>554</v>
      </c>
      <c r="AC22" s="124">
        <v>551</v>
      </c>
      <c r="AD22" s="124">
        <v>558</v>
      </c>
      <c r="AE22" s="124">
        <v>565</v>
      </c>
    </row>
    <row r="23" spans="1:31" s="62" customFormat="1">
      <c r="A23" s="124">
        <f t="shared" si="2"/>
        <v>19</v>
      </c>
      <c r="B23" s="129" t="s">
        <v>129</v>
      </c>
      <c r="C23" s="124" t="s">
        <v>130</v>
      </c>
      <c r="D23" s="124" t="s">
        <v>29</v>
      </c>
      <c r="E23" s="124"/>
      <c r="F23" s="159">
        <v>564</v>
      </c>
      <c r="G23" s="160"/>
      <c r="H23" s="159">
        <v>571</v>
      </c>
      <c r="I23" s="159">
        <v>0.25</v>
      </c>
      <c r="J23" s="159"/>
      <c r="K23" s="159"/>
      <c r="L23" s="159"/>
      <c r="M23" s="159"/>
      <c r="N23" s="159"/>
      <c r="O23" s="165">
        <v>548</v>
      </c>
      <c r="P23" s="165"/>
      <c r="Q23" s="160">
        <v>562</v>
      </c>
      <c r="R23" s="160"/>
      <c r="S23" s="160"/>
      <c r="T23" s="160"/>
      <c r="U23" s="160"/>
      <c r="V23" s="160"/>
      <c r="W23" s="127">
        <v>1697.25</v>
      </c>
      <c r="X23" s="127">
        <f t="shared" si="0"/>
        <v>565.75</v>
      </c>
      <c r="Y23" s="127"/>
      <c r="Z23" s="127">
        <f t="shared" si="1"/>
        <v>565.75</v>
      </c>
      <c r="AA23" s="129"/>
      <c r="AB23" s="124">
        <v>567</v>
      </c>
      <c r="AC23" s="124">
        <v>560</v>
      </c>
      <c r="AD23" s="124">
        <v>564</v>
      </c>
      <c r="AE23" s="124">
        <v>571</v>
      </c>
    </row>
    <row r="24" spans="1:31" s="62" customFormat="1">
      <c r="A24" s="124">
        <f t="shared" si="2"/>
        <v>20</v>
      </c>
      <c r="B24" s="129" t="s">
        <v>318</v>
      </c>
      <c r="C24" s="124" t="s">
        <v>319</v>
      </c>
      <c r="D24" s="124" t="s">
        <v>72</v>
      </c>
      <c r="E24" s="124"/>
      <c r="F24" s="124">
        <v>556</v>
      </c>
      <c r="G24" s="160"/>
      <c r="H24" s="161">
        <v>554</v>
      </c>
      <c r="I24" s="159"/>
      <c r="J24" s="159"/>
      <c r="K24" s="159"/>
      <c r="L24" s="159"/>
      <c r="M24" s="159"/>
      <c r="N24" s="159"/>
      <c r="O24" s="160">
        <v>567</v>
      </c>
      <c r="P24" s="160"/>
      <c r="Q24" s="160">
        <v>574</v>
      </c>
      <c r="R24" s="160"/>
      <c r="S24" s="160"/>
      <c r="T24" s="160"/>
      <c r="U24" s="160"/>
      <c r="V24" s="160">
        <v>556</v>
      </c>
      <c r="W24" s="127">
        <v>1697</v>
      </c>
      <c r="X24" s="127">
        <f t="shared" si="0"/>
        <v>565.66666666666663</v>
      </c>
      <c r="Y24" s="127"/>
      <c r="Z24" s="127">
        <f t="shared" si="1"/>
        <v>565.66666666666663</v>
      </c>
      <c r="AA24" s="129"/>
      <c r="AB24" s="124">
        <v>569</v>
      </c>
      <c r="AC24" s="124">
        <v>575</v>
      </c>
      <c r="AD24" s="124">
        <v>556</v>
      </c>
      <c r="AE24" s="124">
        <v>554</v>
      </c>
    </row>
  </sheetData>
  <sortState ref="B5:AE31">
    <sortCondition descending="1" ref="Z5:Z31"/>
  </sortState>
  <pageMargins left="0.3" right="0.7" top="0.75" bottom="0.75" header="0.3" footer="0.3"/>
  <pageSetup scale="55" orientation="landscape" horizontalDpi="0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23"/>
  <sheetViews>
    <sheetView topLeftCell="J1" workbookViewId="0">
      <selection activeCell="B3" sqref="B3:AC16"/>
    </sheetView>
  </sheetViews>
  <sheetFormatPr defaultRowHeight="15.75"/>
  <cols>
    <col min="1" max="1" width="4.7109375" style="78" customWidth="1"/>
    <col min="2" max="2" width="33.140625" style="78" bestFit="1" customWidth="1"/>
    <col min="3" max="3" width="11.28515625" style="78" bestFit="1" customWidth="1"/>
    <col min="4" max="4" width="7.5703125" style="78" bestFit="1" customWidth="1"/>
    <col min="5" max="5" width="11.28515625" style="78" bestFit="1" customWidth="1"/>
    <col min="6" max="6" width="4" style="78" bestFit="1" customWidth="1"/>
    <col min="7" max="7" width="11" style="78" bestFit="1" customWidth="1"/>
    <col min="8" max="8" width="4.42578125" style="78" bestFit="1" customWidth="1"/>
    <col min="9" max="9" width="8.140625" style="78" bestFit="1" customWidth="1"/>
    <col min="10" max="10" width="7.5703125" style="78" bestFit="1" customWidth="1"/>
    <col min="11" max="11" width="11.28515625" style="78" bestFit="1" customWidth="1"/>
    <col min="12" max="12" width="4" style="78" bestFit="1" customWidth="1"/>
    <col min="13" max="13" width="11.28515625" style="78" bestFit="1" customWidth="1"/>
    <col min="14" max="14" width="4.42578125" style="78" bestFit="1" customWidth="1"/>
    <col min="15" max="15" width="5.42578125" style="78" bestFit="1" customWidth="1"/>
    <col min="16" max="16" width="10.140625" style="78" bestFit="1" customWidth="1"/>
    <col min="17" max="17" width="10.140625" style="78" customWidth="1"/>
    <col min="18" max="19" width="4.42578125" style="199" bestFit="1" customWidth="1"/>
    <col min="20" max="20" width="7.42578125" style="199" bestFit="1" customWidth="1"/>
    <col min="21" max="24" width="7.42578125" style="199" customWidth="1"/>
    <col min="25" max="25" width="3.5703125" style="199" bestFit="1" customWidth="1"/>
    <col min="26" max="27" width="3.5703125" style="199" customWidth="1"/>
    <col min="28" max="30" width="9.140625" style="78"/>
    <col min="31" max="31" width="11.28515625" style="78" bestFit="1" customWidth="1"/>
    <col min="32" max="32" width="11" style="78" bestFit="1" customWidth="1"/>
    <col min="33" max="34" width="11.28515625" style="78" bestFit="1" customWidth="1"/>
    <col min="35" max="16384" width="9.140625" style="78"/>
  </cols>
  <sheetData>
    <row r="1" spans="1:34">
      <c r="A1" s="58" t="s">
        <v>463</v>
      </c>
      <c r="B1" s="79"/>
      <c r="C1" s="58"/>
      <c r="D1" s="58"/>
      <c r="E1" s="80"/>
      <c r="F1" s="59"/>
      <c r="G1" s="80"/>
      <c r="H1" s="58"/>
      <c r="I1" s="58"/>
      <c r="J1" s="58"/>
      <c r="K1" s="80"/>
      <c r="L1" s="59"/>
      <c r="M1" s="80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9"/>
      <c r="AC1" s="59"/>
      <c r="AD1" s="80"/>
      <c r="AE1" s="80"/>
      <c r="AF1" s="80"/>
      <c r="AG1" s="80"/>
      <c r="AH1" s="80"/>
    </row>
    <row r="2" spans="1:34">
      <c r="A2" s="53"/>
      <c r="B2" s="81" t="s">
        <v>116</v>
      </c>
      <c r="C2" s="53"/>
      <c r="D2" s="53"/>
      <c r="E2" s="82"/>
      <c r="F2" s="54"/>
      <c r="G2" s="82"/>
      <c r="H2" s="53"/>
      <c r="I2" s="53"/>
      <c r="J2" s="53"/>
      <c r="K2" s="82"/>
      <c r="L2" s="54"/>
      <c r="M2" s="82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4"/>
      <c r="AC2" s="54"/>
      <c r="AD2" s="82"/>
      <c r="AE2" s="82"/>
      <c r="AF2" s="82"/>
      <c r="AG2" s="82"/>
      <c r="AH2" s="82"/>
    </row>
    <row r="3" spans="1:34">
      <c r="A3" s="55" t="s">
        <v>2</v>
      </c>
      <c r="B3" s="83" t="s">
        <v>3</v>
      </c>
      <c r="C3" s="84" t="s">
        <v>4</v>
      </c>
      <c r="D3" s="84" t="s">
        <v>5</v>
      </c>
      <c r="E3" s="86" t="s">
        <v>348</v>
      </c>
      <c r="F3" s="56" t="s">
        <v>426</v>
      </c>
      <c r="G3" s="87" t="s">
        <v>351</v>
      </c>
      <c r="H3" s="84" t="s">
        <v>416</v>
      </c>
      <c r="I3" s="84" t="s">
        <v>379</v>
      </c>
      <c r="J3" s="84" t="s">
        <v>381</v>
      </c>
      <c r="K3" s="86" t="s">
        <v>390</v>
      </c>
      <c r="L3" s="85" t="s">
        <v>416</v>
      </c>
      <c r="M3" s="86" t="s">
        <v>391</v>
      </c>
      <c r="N3" s="84" t="s">
        <v>416</v>
      </c>
      <c r="O3" s="84" t="s">
        <v>388</v>
      </c>
      <c r="P3" s="84" t="s">
        <v>407</v>
      </c>
      <c r="Q3" s="84" t="s">
        <v>414</v>
      </c>
      <c r="R3" s="84" t="s">
        <v>415</v>
      </c>
      <c r="S3" s="84" t="s">
        <v>416</v>
      </c>
      <c r="T3" s="84" t="s">
        <v>417</v>
      </c>
      <c r="U3" s="84" t="s">
        <v>420</v>
      </c>
      <c r="V3" s="84" t="s">
        <v>430</v>
      </c>
      <c r="W3" s="84" t="s">
        <v>416</v>
      </c>
      <c r="X3" s="84" t="s">
        <v>413</v>
      </c>
      <c r="Y3" s="84" t="s">
        <v>416</v>
      </c>
      <c r="Z3" s="84" t="s">
        <v>448</v>
      </c>
      <c r="AA3" s="84" t="s">
        <v>88</v>
      </c>
      <c r="AB3" s="85" t="s">
        <v>424</v>
      </c>
      <c r="AC3" s="85" t="s">
        <v>7</v>
      </c>
      <c r="AD3" s="83" t="s">
        <v>257</v>
      </c>
      <c r="AE3" s="86" t="s">
        <v>348</v>
      </c>
      <c r="AF3" s="87" t="s">
        <v>351</v>
      </c>
      <c r="AG3" s="86" t="s">
        <v>390</v>
      </c>
      <c r="AH3" s="86" t="s">
        <v>391</v>
      </c>
    </row>
    <row r="4" spans="1:34" s="198" customFormat="1">
      <c r="A4" s="84">
        <f>ROW(A1)</f>
        <v>1</v>
      </c>
      <c r="B4" s="83" t="s">
        <v>266</v>
      </c>
      <c r="C4" s="84" t="s">
        <v>267</v>
      </c>
      <c r="D4" s="84" t="s">
        <v>17</v>
      </c>
      <c r="E4" s="84">
        <v>575</v>
      </c>
      <c r="F4" s="89">
        <v>2</v>
      </c>
      <c r="G4" s="84">
        <v>575</v>
      </c>
      <c r="H4" s="84">
        <v>2</v>
      </c>
      <c r="I4" s="84">
        <v>572</v>
      </c>
      <c r="J4" s="84" t="s">
        <v>428</v>
      </c>
      <c r="K4" s="84"/>
      <c r="L4" s="85"/>
      <c r="M4" s="84"/>
      <c r="N4" s="84"/>
      <c r="O4" s="84">
        <v>582</v>
      </c>
      <c r="P4" s="84">
        <v>571</v>
      </c>
      <c r="Q4" s="84">
        <v>567</v>
      </c>
      <c r="R4" s="84"/>
      <c r="S4" s="84"/>
      <c r="T4" s="84"/>
      <c r="U4" s="84"/>
      <c r="V4" s="88">
        <v>573</v>
      </c>
      <c r="W4" s="88">
        <v>3</v>
      </c>
      <c r="X4" s="88">
        <v>574</v>
      </c>
      <c r="Y4" s="88">
        <v>2</v>
      </c>
      <c r="Z4" s="88">
        <v>574</v>
      </c>
      <c r="AA4" s="91">
        <v>574</v>
      </c>
      <c r="AB4" s="85">
        <v>1726</v>
      </c>
      <c r="AC4" s="85">
        <f t="shared" ref="AC4:AC12" si="0">AVERAGE(AB4/3)</f>
        <v>575.33333333333337</v>
      </c>
      <c r="AD4" s="83"/>
      <c r="AE4" s="84">
        <v>575</v>
      </c>
      <c r="AF4" s="84">
        <v>575</v>
      </c>
      <c r="AG4" s="84"/>
      <c r="AH4" s="84"/>
    </row>
    <row r="5" spans="1:34" s="198" customFormat="1">
      <c r="A5" s="84">
        <f t="shared" ref="A5:A23" si="1">ROW(A2)</f>
        <v>2</v>
      </c>
      <c r="B5" s="195" t="s">
        <v>331</v>
      </c>
      <c r="C5" s="194" t="s">
        <v>146</v>
      </c>
      <c r="D5" s="84" t="s">
        <v>21</v>
      </c>
      <c r="E5" s="95">
        <v>557</v>
      </c>
      <c r="F5" s="89"/>
      <c r="G5" s="95">
        <v>561</v>
      </c>
      <c r="H5" s="95"/>
      <c r="I5" s="95"/>
      <c r="J5" s="95"/>
      <c r="K5" s="240">
        <v>557</v>
      </c>
      <c r="L5" s="89"/>
      <c r="M5" s="200">
        <v>558</v>
      </c>
      <c r="N5" s="94"/>
      <c r="O5" s="94"/>
      <c r="P5" s="94"/>
      <c r="Q5" s="94"/>
      <c r="R5" s="94">
        <v>573</v>
      </c>
      <c r="S5" s="94">
        <v>2</v>
      </c>
      <c r="T5" s="94">
        <v>573</v>
      </c>
      <c r="U5" s="94">
        <v>2</v>
      </c>
      <c r="V5" s="94"/>
      <c r="W5" s="94"/>
      <c r="X5" s="94"/>
      <c r="Y5" s="94"/>
      <c r="Z5" s="94"/>
      <c r="AA5" s="94">
        <v>568</v>
      </c>
      <c r="AB5" s="85">
        <v>1718</v>
      </c>
      <c r="AC5" s="85">
        <f t="shared" si="0"/>
        <v>572.66666666666663</v>
      </c>
      <c r="AD5" s="83"/>
      <c r="AE5" s="95">
        <v>557</v>
      </c>
      <c r="AF5" s="95">
        <v>561</v>
      </c>
      <c r="AG5" s="95">
        <v>557</v>
      </c>
      <c r="AH5" s="95">
        <v>558</v>
      </c>
    </row>
    <row r="6" spans="1:34" s="198" customFormat="1">
      <c r="A6" s="84">
        <f t="shared" si="1"/>
        <v>3</v>
      </c>
      <c r="B6" s="83" t="s">
        <v>318</v>
      </c>
      <c r="C6" s="84" t="s">
        <v>319</v>
      </c>
      <c r="D6" s="84" t="s">
        <v>72</v>
      </c>
      <c r="E6" s="84">
        <v>569</v>
      </c>
      <c r="F6" s="89">
        <v>0.25</v>
      </c>
      <c r="G6" s="84">
        <v>575</v>
      </c>
      <c r="H6" s="84"/>
      <c r="I6" s="84"/>
      <c r="J6" s="84"/>
      <c r="K6" s="84">
        <v>556</v>
      </c>
      <c r="L6" s="85"/>
      <c r="M6" s="84">
        <v>554</v>
      </c>
      <c r="N6" s="84"/>
      <c r="O6" s="84"/>
      <c r="P6" s="84"/>
      <c r="Q6" s="84"/>
      <c r="R6" s="88">
        <v>567</v>
      </c>
      <c r="S6" s="88"/>
      <c r="T6" s="88">
        <v>574</v>
      </c>
      <c r="U6" s="88"/>
      <c r="V6" s="88">
        <v>565</v>
      </c>
      <c r="W6" s="88"/>
      <c r="X6" s="88"/>
      <c r="Y6" s="88"/>
      <c r="Z6" s="88"/>
      <c r="AA6" s="91">
        <v>556</v>
      </c>
      <c r="AB6" s="85">
        <v>1706</v>
      </c>
      <c r="AC6" s="85">
        <f t="shared" si="0"/>
        <v>568.66666666666663</v>
      </c>
      <c r="AD6" s="83"/>
      <c r="AE6" s="95">
        <v>569</v>
      </c>
      <c r="AF6" s="95">
        <v>576</v>
      </c>
      <c r="AG6" s="95">
        <v>564</v>
      </c>
      <c r="AH6" s="95">
        <v>570</v>
      </c>
    </row>
    <row r="7" spans="1:34" s="198" customFormat="1">
      <c r="A7" s="84">
        <f t="shared" si="1"/>
        <v>4</v>
      </c>
      <c r="B7" s="83" t="s">
        <v>135</v>
      </c>
      <c r="C7" s="84" t="s">
        <v>69</v>
      </c>
      <c r="D7" s="84" t="s">
        <v>17</v>
      </c>
      <c r="E7" s="84">
        <v>557</v>
      </c>
      <c r="F7" s="89"/>
      <c r="G7" s="84">
        <v>558</v>
      </c>
      <c r="H7" s="84"/>
      <c r="I7" s="84"/>
      <c r="J7" s="84"/>
      <c r="K7" s="88">
        <v>562</v>
      </c>
      <c r="L7" s="92">
        <v>2</v>
      </c>
      <c r="M7" s="91">
        <v>563</v>
      </c>
      <c r="N7" s="88"/>
      <c r="O7" s="88"/>
      <c r="P7" s="88"/>
      <c r="Q7" s="88"/>
      <c r="R7" s="88">
        <v>568</v>
      </c>
      <c r="S7" s="88">
        <v>1</v>
      </c>
      <c r="T7" s="88">
        <v>570</v>
      </c>
      <c r="U7" s="88">
        <v>0.25</v>
      </c>
      <c r="V7" s="84"/>
      <c r="W7" s="84"/>
      <c r="X7" s="84"/>
      <c r="Y7" s="84"/>
      <c r="Z7" s="84"/>
      <c r="AA7" s="84"/>
      <c r="AB7" s="85">
        <v>1703.25</v>
      </c>
      <c r="AC7" s="85">
        <f t="shared" si="0"/>
        <v>567.75</v>
      </c>
      <c r="AD7" s="83"/>
      <c r="AE7" s="84">
        <v>569</v>
      </c>
      <c r="AF7" s="84">
        <v>575</v>
      </c>
      <c r="AG7" s="84">
        <v>556</v>
      </c>
      <c r="AH7" s="84">
        <v>554</v>
      </c>
    </row>
    <row r="8" spans="1:34" s="198" customFormat="1">
      <c r="A8" s="84">
        <f t="shared" si="1"/>
        <v>5</v>
      </c>
      <c r="B8" s="192" t="s">
        <v>154</v>
      </c>
      <c r="C8" s="193" t="s">
        <v>155</v>
      </c>
      <c r="D8" s="95" t="s">
        <v>85</v>
      </c>
      <c r="E8" s="95">
        <v>555</v>
      </c>
      <c r="F8" s="89"/>
      <c r="G8" s="95">
        <v>569</v>
      </c>
      <c r="H8" s="95"/>
      <c r="I8" s="95"/>
      <c r="J8" s="95"/>
      <c r="K8" s="95">
        <v>552</v>
      </c>
      <c r="L8" s="89"/>
      <c r="M8" s="200">
        <v>564</v>
      </c>
      <c r="N8" s="200">
        <v>0.5</v>
      </c>
      <c r="O8" s="94"/>
      <c r="P8" s="94"/>
      <c r="Q8" s="94"/>
      <c r="R8" s="94">
        <v>572</v>
      </c>
      <c r="S8" s="94"/>
      <c r="T8" s="94"/>
      <c r="U8" s="94"/>
      <c r="V8" s="94">
        <v>565</v>
      </c>
      <c r="W8" s="94"/>
      <c r="X8" s="94">
        <v>566</v>
      </c>
      <c r="Y8" s="95"/>
      <c r="Z8" s="95"/>
      <c r="AA8" s="95"/>
      <c r="AB8" s="85">
        <v>1703</v>
      </c>
      <c r="AC8" s="85">
        <f t="shared" si="0"/>
        <v>567.66666666666663</v>
      </c>
      <c r="AD8" s="83"/>
      <c r="AE8" s="84">
        <v>557</v>
      </c>
      <c r="AF8" s="84">
        <v>558</v>
      </c>
      <c r="AG8" s="84">
        <v>562</v>
      </c>
      <c r="AH8" s="84">
        <v>563</v>
      </c>
    </row>
    <row r="9" spans="1:34" s="198" customFormat="1">
      <c r="A9" s="84">
        <f t="shared" si="1"/>
        <v>6</v>
      </c>
      <c r="B9" s="83" t="s">
        <v>320</v>
      </c>
      <c r="C9" s="84" t="s">
        <v>321</v>
      </c>
      <c r="D9" s="84" t="s">
        <v>114</v>
      </c>
      <c r="E9" s="84">
        <v>567</v>
      </c>
      <c r="F9" s="89"/>
      <c r="G9" s="84">
        <v>556</v>
      </c>
      <c r="H9" s="84"/>
      <c r="I9" s="84"/>
      <c r="J9" s="84"/>
      <c r="K9" s="84">
        <v>568</v>
      </c>
      <c r="L9" s="85"/>
      <c r="M9" s="88">
        <v>566</v>
      </c>
      <c r="N9" s="88"/>
      <c r="O9" s="88"/>
      <c r="P9" s="88"/>
      <c r="Q9" s="88"/>
      <c r="R9" s="88">
        <v>564</v>
      </c>
      <c r="S9" s="88"/>
      <c r="T9" s="88">
        <v>572</v>
      </c>
      <c r="U9" s="88"/>
      <c r="V9" s="91">
        <v>556</v>
      </c>
      <c r="W9" s="84"/>
      <c r="X9" s="84"/>
      <c r="Y9" s="84"/>
      <c r="Z9" s="84"/>
      <c r="AA9" s="84"/>
      <c r="AB9" s="85">
        <v>1702</v>
      </c>
      <c r="AC9" s="85">
        <f t="shared" si="0"/>
        <v>567.33333333333337</v>
      </c>
      <c r="AD9" s="83"/>
      <c r="AE9" s="95">
        <v>555</v>
      </c>
      <c r="AF9" s="95">
        <v>569</v>
      </c>
      <c r="AG9" s="95">
        <v>552</v>
      </c>
      <c r="AH9" s="95">
        <v>564</v>
      </c>
    </row>
    <row r="10" spans="1:34" s="198" customFormat="1">
      <c r="A10" s="84">
        <f t="shared" si="1"/>
        <v>7</v>
      </c>
      <c r="B10" s="192" t="s">
        <v>148</v>
      </c>
      <c r="C10" s="193" t="s">
        <v>149</v>
      </c>
      <c r="D10" s="95" t="s">
        <v>52</v>
      </c>
      <c r="E10" s="95">
        <v>569</v>
      </c>
      <c r="F10" s="89"/>
      <c r="G10" s="95">
        <v>576</v>
      </c>
      <c r="H10" s="95">
        <v>0.25</v>
      </c>
      <c r="I10" s="95"/>
      <c r="J10" s="95" t="s">
        <v>437</v>
      </c>
      <c r="K10" s="95">
        <v>564</v>
      </c>
      <c r="L10" s="89"/>
      <c r="M10" s="95">
        <v>570</v>
      </c>
      <c r="N10" s="95">
        <v>1</v>
      </c>
      <c r="O10" s="95"/>
      <c r="P10" s="95"/>
      <c r="Q10" s="95"/>
      <c r="R10" s="95">
        <v>570</v>
      </c>
      <c r="S10" s="95"/>
      <c r="T10" s="94">
        <v>569</v>
      </c>
      <c r="U10" s="94"/>
      <c r="V10" s="200">
        <v>558</v>
      </c>
      <c r="W10" s="94"/>
      <c r="X10" s="94">
        <v>568</v>
      </c>
      <c r="Y10" s="94"/>
      <c r="Z10" s="94"/>
      <c r="AA10" s="94">
        <v>562</v>
      </c>
      <c r="AB10" s="85">
        <v>1699</v>
      </c>
      <c r="AC10" s="85">
        <f t="shared" si="0"/>
        <v>566.33333333333337</v>
      </c>
      <c r="AD10" s="83"/>
      <c r="AE10" s="84">
        <v>567</v>
      </c>
      <c r="AF10" s="84">
        <v>556</v>
      </c>
      <c r="AG10" s="84">
        <v>568</v>
      </c>
      <c r="AH10" s="84">
        <v>566</v>
      </c>
    </row>
    <row r="11" spans="1:34" s="198" customFormat="1">
      <c r="A11" s="84">
        <f t="shared" si="1"/>
        <v>8</v>
      </c>
      <c r="B11" s="83" t="s">
        <v>123</v>
      </c>
      <c r="C11" s="196">
        <v>36028</v>
      </c>
      <c r="D11" s="84" t="s">
        <v>52</v>
      </c>
      <c r="E11" s="84">
        <v>554</v>
      </c>
      <c r="F11" s="89"/>
      <c r="G11" s="84">
        <v>553</v>
      </c>
      <c r="H11" s="84"/>
      <c r="I11" s="84"/>
      <c r="J11" s="84"/>
      <c r="K11" s="91">
        <v>561</v>
      </c>
      <c r="L11" s="92"/>
      <c r="M11" s="88">
        <v>566</v>
      </c>
      <c r="N11" s="88"/>
      <c r="O11" s="88"/>
      <c r="P11" s="88"/>
      <c r="Q11" s="88"/>
      <c r="R11" s="88">
        <v>565</v>
      </c>
      <c r="S11" s="88">
        <v>0.5</v>
      </c>
      <c r="T11" s="88">
        <v>565</v>
      </c>
      <c r="U11" s="84"/>
      <c r="V11" s="84"/>
      <c r="W11" s="84"/>
      <c r="X11" s="84"/>
      <c r="Y11" s="84"/>
      <c r="Z11" s="84"/>
      <c r="AA11" s="84"/>
      <c r="AB11" s="85">
        <v>1696.5</v>
      </c>
      <c r="AC11" s="85">
        <f t="shared" si="0"/>
        <v>565.5</v>
      </c>
      <c r="AD11" s="83"/>
      <c r="AE11" s="84">
        <v>554</v>
      </c>
      <c r="AF11" s="84">
        <v>553</v>
      </c>
      <c r="AG11" s="84">
        <v>561</v>
      </c>
      <c r="AH11" s="84">
        <v>566</v>
      </c>
    </row>
    <row r="12" spans="1:34" s="198" customFormat="1">
      <c r="A12" s="84">
        <f t="shared" si="1"/>
        <v>9</v>
      </c>
      <c r="B12" s="83" t="s">
        <v>336</v>
      </c>
      <c r="C12" s="84" t="s">
        <v>324</v>
      </c>
      <c r="D12" s="84" t="s">
        <v>114</v>
      </c>
      <c r="E12" s="84">
        <v>557</v>
      </c>
      <c r="F12" s="89"/>
      <c r="G12" s="84">
        <v>550</v>
      </c>
      <c r="H12" s="84"/>
      <c r="I12" s="84"/>
      <c r="J12" s="84"/>
      <c r="K12" s="88">
        <v>575</v>
      </c>
      <c r="L12" s="92">
        <v>0.25</v>
      </c>
      <c r="M12" s="91">
        <v>555</v>
      </c>
      <c r="N12" s="88"/>
      <c r="O12" s="88"/>
      <c r="P12" s="88"/>
      <c r="Q12" s="88"/>
      <c r="R12" s="88">
        <v>556</v>
      </c>
      <c r="S12" s="88"/>
      <c r="T12" s="88">
        <v>565</v>
      </c>
      <c r="U12" s="84"/>
      <c r="V12" s="84"/>
      <c r="W12" s="84"/>
      <c r="X12" s="84"/>
      <c r="Y12" s="84"/>
      <c r="Z12" s="84"/>
      <c r="AA12" s="84"/>
      <c r="AB12" s="85">
        <v>1696.25</v>
      </c>
      <c r="AC12" s="85">
        <f t="shared" si="0"/>
        <v>565.41666666666663</v>
      </c>
      <c r="AD12" s="83"/>
      <c r="AE12" s="84">
        <v>557</v>
      </c>
      <c r="AF12" s="84">
        <v>550</v>
      </c>
      <c r="AG12" s="84">
        <v>575</v>
      </c>
      <c r="AH12" s="84">
        <v>555</v>
      </c>
    </row>
    <row r="13" spans="1:34" s="198" customFormat="1">
      <c r="A13" s="84">
        <f t="shared" si="1"/>
        <v>10</v>
      </c>
      <c r="B13" s="192" t="s">
        <v>143</v>
      </c>
      <c r="C13" s="194" t="s">
        <v>75</v>
      </c>
      <c r="D13" s="95" t="s">
        <v>144</v>
      </c>
      <c r="E13" s="95">
        <v>581</v>
      </c>
      <c r="F13" s="89">
        <v>1</v>
      </c>
      <c r="G13" s="95">
        <v>564</v>
      </c>
      <c r="H13" s="95"/>
      <c r="I13" s="95">
        <v>568</v>
      </c>
      <c r="J13" s="95">
        <v>559</v>
      </c>
      <c r="K13" s="95">
        <v>571</v>
      </c>
      <c r="L13" s="89">
        <v>0.5</v>
      </c>
      <c r="M13" s="95">
        <v>566</v>
      </c>
      <c r="N13" s="95"/>
      <c r="O13" s="95"/>
      <c r="P13" s="95">
        <v>571</v>
      </c>
      <c r="Q13" s="95"/>
      <c r="R13" s="94">
        <v>562</v>
      </c>
      <c r="S13" s="94"/>
      <c r="T13" s="94">
        <v>569</v>
      </c>
      <c r="U13" s="94"/>
      <c r="V13" s="94">
        <v>563</v>
      </c>
      <c r="W13" s="94"/>
      <c r="X13" s="200">
        <v>561</v>
      </c>
      <c r="Y13" s="95"/>
      <c r="Z13" s="95"/>
      <c r="AA13" s="95"/>
      <c r="AB13" s="85">
        <v>1694</v>
      </c>
      <c r="AC13" s="85">
        <f t="shared" ref="AC13:AC23" si="2">AVERAGE(AB13/3)</f>
        <v>564.66666666666663</v>
      </c>
      <c r="AD13" s="83"/>
      <c r="AE13" s="95">
        <v>581</v>
      </c>
      <c r="AF13" s="95">
        <v>564</v>
      </c>
      <c r="AG13" s="95">
        <v>571</v>
      </c>
      <c r="AH13" s="95">
        <v>566</v>
      </c>
    </row>
    <row r="14" spans="1:34" s="198" customFormat="1">
      <c r="A14" s="84">
        <f t="shared" si="1"/>
        <v>11</v>
      </c>
      <c r="B14" s="192" t="s">
        <v>157</v>
      </c>
      <c r="C14" s="193" t="s">
        <v>158</v>
      </c>
      <c r="D14" s="95" t="s">
        <v>17</v>
      </c>
      <c r="E14" s="95">
        <v>554</v>
      </c>
      <c r="F14" s="89"/>
      <c r="G14" s="95">
        <v>566</v>
      </c>
      <c r="H14" s="95"/>
      <c r="I14" s="95"/>
      <c r="J14" s="95"/>
      <c r="K14" s="94">
        <v>562</v>
      </c>
      <c r="L14" s="90">
        <v>1</v>
      </c>
      <c r="M14" s="200">
        <v>554</v>
      </c>
      <c r="N14" s="94"/>
      <c r="O14" s="94"/>
      <c r="P14" s="94"/>
      <c r="Q14" s="94"/>
      <c r="R14" s="94">
        <v>562</v>
      </c>
      <c r="S14" s="94"/>
      <c r="T14" s="94">
        <v>568</v>
      </c>
      <c r="U14" s="94">
        <v>1</v>
      </c>
      <c r="V14" s="95"/>
      <c r="W14" s="95"/>
      <c r="X14" s="95"/>
      <c r="Y14" s="95"/>
      <c r="Z14" s="95"/>
      <c r="AA14" s="95"/>
      <c r="AB14" s="85">
        <v>1694</v>
      </c>
      <c r="AC14" s="85">
        <f t="shared" si="2"/>
        <v>564.66666666666663</v>
      </c>
      <c r="AD14" s="83"/>
      <c r="AE14" s="95">
        <v>554</v>
      </c>
      <c r="AF14" s="95">
        <v>566</v>
      </c>
      <c r="AG14" s="95">
        <v>562</v>
      </c>
      <c r="AH14" s="95">
        <v>554</v>
      </c>
    </row>
    <row r="15" spans="1:34" s="198" customFormat="1">
      <c r="A15" s="84">
        <f t="shared" si="1"/>
        <v>12</v>
      </c>
      <c r="B15" s="83" t="s">
        <v>270</v>
      </c>
      <c r="C15" s="84" t="s">
        <v>271</v>
      </c>
      <c r="D15" s="84" t="s">
        <v>24</v>
      </c>
      <c r="E15" s="88">
        <v>563</v>
      </c>
      <c r="F15" s="90"/>
      <c r="G15" s="88">
        <v>563</v>
      </c>
      <c r="H15" s="88"/>
      <c r="I15" s="88"/>
      <c r="J15" s="88"/>
      <c r="K15" s="88"/>
      <c r="L15" s="92"/>
      <c r="M15" s="88"/>
      <c r="N15" s="88"/>
      <c r="O15" s="88"/>
      <c r="P15" s="88"/>
      <c r="Q15" s="88"/>
      <c r="R15" s="88">
        <v>567</v>
      </c>
      <c r="S15" s="88">
        <v>0.25</v>
      </c>
      <c r="T15" s="91">
        <v>559</v>
      </c>
      <c r="U15" s="84"/>
      <c r="V15" s="84"/>
      <c r="W15" s="84"/>
      <c r="X15" s="84"/>
      <c r="Y15" s="84"/>
      <c r="Z15" s="84"/>
      <c r="AA15" s="84"/>
      <c r="AB15" s="85">
        <v>1693.25</v>
      </c>
      <c r="AC15" s="85">
        <f t="shared" si="2"/>
        <v>564.41666666666663</v>
      </c>
      <c r="AD15" s="83"/>
      <c r="AE15" s="84">
        <v>563</v>
      </c>
      <c r="AF15" s="84">
        <v>563</v>
      </c>
      <c r="AG15" s="84"/>
      <c r="AH15" s="84"/>
    </row>
    <row r="16" spans="1:34" s="198" customFormat="1">
      <c r="A16" s="84">
        <f t="shared" si="1"/>
        <v>13</v>
      </c>
      <c r="B16" s="83" t="s">
        <v>323</v>
      </c>
      <c r="C16" s="84" t="s">
        <v>147</v>
      </c>
      <c r="D16" s="84" t="s">
        <v>17</v>
      </c>
      <c r="E16" s="84">
        <v>556</v>
      </c>
      <c r="F16" s="89"/>
      <c r="G16" s="84">
        <v>565</v>
      </c>
      <c r="H16" s="84"/>
      <c r="I16" s="84"/>
      <c r="J16" s="84"/>
      <c r="K16" s="88">
        <v>561</v>
      </c>
      <c r="L16" s="92"/>
      <c r="M16" s="91">
        <v>561</v>
      </c>
      <c r="N16" s="88"/>
      <c r="O16" s="88"/>
      <c r="P16" s="88"/>
      <c r="Q16" s="88"/>
      <c r="R16" s="88">
        <v>565</v>
      </c>
      <c r="S16" s="88"/>
      <c r="T16" s="88">
        <v>565</v>
      </c>
      <c r="U16" s="84"/>
      <c r="V16" s="84"/>
      <c r="W16" s="84"/>
      <c r="X16" s="214"/>
      <c r="Y16" s="84"/>
      <c r="Z16" s="84"/>
      <c r="AA16" s="84"/>
      <c r="AB16" s="85">
        <v>1691</v>
      </c>
      <c r="AC16" s="85">
        <f t="shared" si="2"/>
        <v>563.66666666666663</v>
      </c>
      <c r="AD16" s="83"/>
      <c r="AE16" s="84">
        <v>556</v>
      </c>
      <c r="AF16" s="84">
        <v>565</v>
      </c>
      <c r="AG16" s="84">
        <v>561</v>
      </c>
      <c r="AH16" s="84">
        <v>561</v>
      </c>
    </row>
    <row r="17" spans="1:34" s="198" customFormat="1">
      <c r="A17" s="84">
        <f t="shared" si="1"/>
        <v>14</v>
      </c>
      <c r="B17" s="83" t="s">
        <v>332</v>
      </c>
      <c r="C17" s="84" t="s">
        <v>122</v>
      </c>
      <c r="D17" s="84" t="s">
        <v>21</v>
      </c>
      <c r="E17" s="84">
        <v>555</v>
      </c>
      <c r="F17" s="89"/>
      <c r="G17" s="84">
        <v>564</v>
      </c>
      <c r="H17" s="84"/>
      <c r="I17" s="84"/>
      <c r="J17" s="84"/>
      <c r="K17" s="91">
        <v>544</v>
      </c>
      <c r="L17" s="92"/>
      <c r="M17" s="88">
        <v>562</v>
      </c>
      <c r="N17" s="88"/>
      <c r="O17" s="88"/>
      <c r="P17" s="88"/>
      <c r="Q17" s="88"/>
      <c r="R17" s="88">
        <v>565</v>
      </c>
      <c r="S17" s="88"/>
      <c r="T17" s="88">
        <v>563</v>
      </c>
      <c r="U17" s="84"/>
      <c r="V17" s="84"/>
      <c r="W17" s="84"/>
      <c r="X17" s="84"/>
      <c r="Y17" s="84"/>
      <c r="Z17" s="84"/>
      <c r="AA17" s="84"/>
      <c r="AB17" s="85">
        <v>1690</v>
      </c>
      <c r="AC17" s="85">
        <f t="shared" si="2"/>
        <v>563.33333333333337</v>
      </c>
      <c r="AD17" s="83"/>
      <c r="AE17" s="84">
        <v>555</v>
      </c>
      <c r="AF17" s="84">
        <v>564</v>
      </c>
      <c r="AG17" s="84">
        <v>544</v>
      </c>
      <c r="AH17" s="84">
        <v>562</v>
      </c>
    </row>
    <row r="18" spans="1:34" s="198" customFormat="1">
      <c r="A18" s="84">
        <f t="shared" si="1"/>
        <v>15</v>
      </c>
      <c r="B18" s="83" t="s">
        <v>136</v>
      </c>
      <c r="C18" s="84" t="s">
        <v>137</v>
      </c>
      <c r="D18" s="84" t="s">
        <v>17</v>
      </c>
      <c r="E18" s="84">
        <v>552</v>
      </c>
      <c r="F18" s="89"/>
      <c r="G18" s="84">
        <v>554</v>
      </c>
      <c r="H18" s="84"/>
      <c r="I18" s="84"/>
      <c r="J18" s="84"/>
      <c r="K18" s="84">
        <v>554</v>
      </c>
      <c r="L18" s="85"/>
      <c r="M18" s="91">
        <v>555</v>
      </c>
      <c r="N18" s="88"/>
      <c r="O18" s="88"/>
      <c r="P18" s="88"/>
      <c r="Q18" s="88"/>
      <c r="R18" s="88">
        <v>561</v>
      </c>
      <c r="S18" s="88"/>
      <c r="T18" s="88">
        <v>565</v>
      </c>
      <c r="U18" s="88"/>
      <c r="V18" s="88"/>
      <c r="W18" s="88"/>
      <c r="X18" s="88">
        <v>560</v>
      </c>
      <c r="Y18" s="84"/>
      <c r="Z18" s="84"/>
      <c r="AA18" s="84"/>
      <c r="AB18" s="85">
        <v>1686</v>
      </c>
      <c r="AC18" s="85">
        <f t="shared" si="2"/>
        <v>562</v>
      </c>
      <c r="AD18" s="83"/>
      <c r="AE18" s="84">
        <v>552</v>
      </c>
      <c r="AF18" s="84">
        <v>554</v>
      </c>
      <c r="AG18" s="84">
        <v>554</v>
      </c>
      <c r="AH18" s="84">
        <v>555</v>
      </c>
    </row>
    <row r="19" spans="1:34" s="198" customFormat="1">
      <c r="A19" s="84">
        <f t="shared" si="1"/>
        <v>16</v>
      </c>
      <c r="B19" s="192" t="s">
        <v>159</v>
      </c>
      <c r="C19" s="194" t="s">
        <v>160</v>
      </c>
      <c r="D19" s="95" t="s">
        <v>112</v>
      </c>
      <c r="E19" s="95">
        <v>558</v>
      </c>
      <c r="F19" s="89"/>
      <c r="G19" s="94">
        <v>558</v>
      </c>
      <c r="H19" s="94"/>
      <c r="I19" s="94"/>
      <c r="J19" s="94"/>
      <c r="K19" s="200">
        <v>557</v>
      </c>
      <c r="L19" s="90"/>
      <c r="M19" s="94">
        <v>562</v>
      </c>
      <c r="N19" s="94"/>
      <c r="O19" s="94"/>
      <c r="P19" s="94"/>
      <c r="Q19" s="94"/>
      <c r="R19" s="94">
        <v>565</v>
      </c>
      <c r="S19" s="95"/>
      <c r="T19" s="95"/>
      <c r="U19" s="95"/>
      <c r="V19" s="95"/>
      <c r="W19" s="95"/>
      <c r="X19" s="95"/>
      <c r="Y19" s="95"/>
      <c r="Z19" s="95"/>
      <c r="AA19" s="95"/>
      <c r="AB19" s="85">
        <v>1685</v>
      </c>
      <c r="AC19" s="85">
        <f t="shared" si="2"/>
        <v>561.66666666666663</v>
      </c>
      <c r="AD19" s="83"/>
      <c r="AE19" s="95">
        <v>558</v>
      </c>
      <c r="AF19" s="95">
        <v>558</v>
      </c>
      <c r="AG19" s="95">
        <v>557</v>
      </c>
      <c r="AH19" s="95">
        <v>562</v>
      </c>
    </row>
    <row r="20" spans="1:34" s="198" customFormat="1">
      <c r="A20" s="84">
        <f t="shared" si="1"/>
        <v>17</v>
      </c>
      <c r="B20" s="197" t="s">
        <v>247</v>
      </c>
      <c r="C20" s="84" t="s">
        <v>248</v>
      </c>
      <c r="D20" s="84" t="s">
        <v>17</v>
      </c>
      <c r="E20" s="84">
        <v>561</v>
      </c>
      <c r="F20" s="89"/>
      <c r="G20" s="84">
        <v>556</v>
      </c>
      <c r="H20" s="84"/>
      <c r="I20" s="84"/>
      <c r="J20" s="84"/>
      <c r="K20" s="91">
        <v>542</v>
      </c>
      <c r="L20" s="92"/>
      <c r="M20" s="88">
        <v>563</v>
      </c>
      <c r="N20" s="88"/>
      <c r="O20" s="88"/>
      <c r="P20" s="88"/>
      <c r="Q20" s="88"/>
      <c r="R20" s="88">
        <v>554</v>
      </c>
      <c r="S20" s="88"/>
      <c r="T20" s="88">
        <v>567</v>
      </c>
      <c r="U20" s="88">
        <v>0.5</v>
      </c>
      <c r="V20" s="84"/>
      <c r="W20" s="84"/>
      <c r="X20" s="84"/>
      <c r="Y20" s="84"/>
      <c r="Z20" s="84"/>
      <c r="AA20" s="84"/>
      <c r="AB20" s="85">
        <v>1684.5</v>
      </c>
      <c r="AC20" s="85">
        <f t="shared" si="2"/>
        <v>561.5</v>
      </c>
      <c r="AD20" s="83"/>
      <c r="AE20" s="84">
        <v>561</v>
      </c>
      <c r="AF20" s="84">
        <v>556</v>
      </c>
      <c r="AG20" s="84">
        <v>542</v>
      </c>
      <c r="AH20" s="84">
        <v>563</v>
      </c>
    </row>
    <row r="21" spans="1:34" s="198" customFormat="1">
      <c r="A21" s="84">
        <f t="shared" si="1"/>
        <v>18</v>
      </c>
      <c r="B21" s="83" t="s">
        <v>325</v>
      </c>
      <c r="C21" s="84" t="s">
        <v>326</v>
      </c>
      <c r="D21" s="84" t="s">
        <v>17</v>
      </c>
      <c r="E21" s="84">
        <v>555</v>
      </c>
      <c r="F21" s="89"/>
      <c r="G21" s="84">
        <v>555</v>
      </c>
      <c r="H21" s="84"/>
      <c r="I21" s="84"/>
      <c r="J21" s="84"/>
      <c r="K21" s="88">
        <v>559</v>
      </c>
      <c r="L21" s="92"/>
      <c r="M21" s="88">
        <v>564</v>
      </c>
      <c r="N21" s="88">
        <v>2</v>
      </c>
      <c r="O21" s="88"/>
      <c r="P21" s="88"/>
      <c r="Q21" s="88"/>
      <c r="R21" s="88">
        <v>557</v>
      </c>
      <c r="S21" s="88"/>
      <c r="T21" s="91">
        <v>537</v>
      </c>
      <c r="U21" s="84"/>
      <c r="V21" s="84"/>
      <c r="W21" s="84"/>
      <c r="X21" s="84"/>
      <c r="Y21" s="84"/>
      <c r="Z21" s="84"/>
      <c r="AA21" s="84"/>
      <c r="AB21" s="85">
        <v>1682</v>
      </c>
      <c r="AC21" s="85">
        <f t="shared" si="2"/>
        <v>560.66666666666663</v>
      </c>
      <c r="AD21" s="83"/>
      <c r="AE21" s="84">
        <v>555</v>
      </c>
      <c r="AF21" s="84">
        <v>555</v>
      </c>
      <c r="AG21" s="84">
        <v>559</v>
      </c>
      <c r="AH21" s="84">
        <v>564</v>
      </c>
    </row>
    <row r="22" spans="1:34" s="198" customFormat="1">
      <c r="A22" s="84">
        <f t="shared" si="1"/>
        <v>19</v>
      </c>
      <c r="B22" s="192" t="s">
        <v>156</v>
      </c>
      <c r="C22" s="193" t="s">
        <v>142</v>
      </c>
      <c r="D22" s="95" t="s">
        <v>10</v>
      </c>
      <c r="E22" s="95">
        <v>547</v>
      </c>
      <c r="F22" s="89"/>
      <c r="G22" s="95">
        <v>556</v>
      </c>
      <c r="H22" s="95"/>
      <c r="I22" s="95"/>
      <c r="J22" s="95"/>
      <c r="K22" s="200">
        <v>555</v>
      </c>
      <c r="L22" s="90"/>
      <c r="M22" s="94">
        <v>564</v>
      </c>
      <c r="N22" s="94"/>
      <c r="O22" s="94"/>
      <c r="P22" s="94"/>
      <c r="Q22" s="94"/>
      <c r="R22" s="94">
        <v>557</v>
      </c>
      <c r="S22" s="94"/>
      <c r="T22" s="94">
        <v>560</v>
      </c>
      <c r="U22" s="95"/>
      <c r="V22" s="95"/>
      <c r="W22" s="95"/>
      <c r="X22" s="95"/>
      <c r="Y22" s="95"/>
      <c r="Z22" s="95"/>
      <c r="AA22" s="95"/>
      <c r="AB22" s="85">
        <v>1681</v>
      </c>
      <c r="AC22" s="85">
        <f t="shared" si="2"/>
        <v>560.33333333333337</v>
      </c>
      <c r="AD22" s="83"/>
      <c r="AE22" s="95">
        <v>547</v>
      </c>
      <c r="AF22" s="95">
        <v>556</v>
      </c>
      <c r="AG22" s="95">
        <v>555</v>
      </c>
      <c r="AH22" s="95">
        <v>564</v>
      </c>
    </row>
    <row r="23" spans="1:34" s="198" customFormat="1">
      <c r="A23" s="84">
        <f t="shared" si="1"/>
        <v>20</v>
      </c>
      <c r="B23" s="195" t="s">
        <v>333</v>
      </c>
      <c r="C23" s="194" t="s">
        <v>145</v>
      </c>
      <c r="D23" s="84" t="s">
        <v>21</v>
      </c>
      <c r="E23" s="95">
        <v>560</v>
      </c>
      <c r="F23" s="89"/>
      <c r="G23" s="95">
        <v>567</v>
      </c>
      <c r="H23" s="95">
        <v>0.5</v>
      </c>
      <c r="I23" s="95"/>
      <c r="J23" s="95"/>
      <c r="K23" s="94">
        <v>555</v>
      </c>
      <c r="L23" s="90"/>
      <c r="M23" s="94">
        <v>561</v>
      </c>
      <c r="N23" s="94"/>
      <c r="O23" s="94"/>
      <c r="P23" s="94"/>
      <c r="Q23" s="94"/>
      <c r="R23" s="94">
        <v>564</v>
      </c>
      <c r="S23" s="94"/>
      <c r="T23" s="200">
        <v>549</v>
      </c>
      <c r="U23" s="95"/>
      <c r="V23" s="95"/>
      <c r="W23" s="95"/>
      <c r="X23" s="95"/>
      <c r="Y23" s="95"/>
      <c r="Z23" s="95"/>
      <c r="AA23" s="95"/>
      <c r="AB23" s="85">
        <v>1680</v>
      </c>
      <c r="AC23" s="85">
        <f t="shared" si="2"/>
        <v>560</v>
      </c>
      <c r="AD23" s="83"/>
      <c r="AE23" s="95">
        <v>560</v>
      </c>
      <c r="AF23" s="95">
        <v>567</v>
      </c>
      <c r="AG23" s="95">
        <v>555</v>
      </c>
      <c r="AH23" s="95">
        <v>561</v>
      </c>
    </row>
  </sheetData>
  <sortState ref="B4:AC12">
    <sortCondition descending="1" ref="AC4:AC12"/>
  </sortState>
  <pageMargins left="0.7" right="0.7" top="0.75" bottom="0.75" header="0.3" footer="0.3"/>
  <pageSetup scale="50" orientation="landscape" horizontalDpi="0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23"/>
  <sheetViews>
    <sheetView workbookViewId="0">
      <selection activeCell="B3" sqref="B3:V23"/>
    </sheetView>
  </sheetViews>
  <sheetFormatPr defaultRowHeight="15"/>
  <cols>
    <col min="2" max="2" width="33.140625" bestFit="1" customWidth="1"/>
    <col min="3" max="3" width="8.7109375" bestFit="1" customWidth="1"/>
    <col min="4" max="4" width="6.28515625" bestFit="1" customWidth="1"/>
    <col min="5" max="5" width="8.42578125" bestFit="1" customWidth="1"/>
    <col min="6" max="6" width="4" bestFit="1" customWidth="1"/>
    <col min="7" max="7" width="6" bestFit="1" customWidth="1"/>
    <col min="8" max="8" width="4" bestFit="1" customWidth="1"/>
    <col min="9" max="9" width="6" bestFit="1" customWidth="1"/>
    <col min="10" max="10" width="5.42578125" bestFit="1" customWidth="1"/>
    <col min="11" max="11" width="10.140625" bestFit="1" customWidth="1"/>
    <col min="12" max="12" width="8.28515625" bestFit="1" customWidth="1"/>
    <col min="13" max="13" width="4.28515625" style="221" customWidth="1"/>
    <col min="14" max="14" width="4.42578125" style="221" bestFit="1" customWidth="1"/>
    <col min="15" max="16" width="4.42578125" style="221" customWidth="1"/>
    <col min="17" max="17" width="5.42578125" style="221" bestFit="1" customWidth="1"/>
    <col min="18" max="18" width="6.42578125" style="221" bestFit="1" customWidth="1"/>
    <col min="19" max="20" width="6.42578125" style="221" customWidth="1"/>
    <col min="23" max="23" width="4.7109375" bestFit="1" customWidth="1"/>
    <col min="24" max="24" width="11.28515625" bestFit="1" customWidth="1"/>
    <col min="25" max="25" width="11" bestFit="1" customWidth="1"/>
    <col min="26" max="27" width="11.28515625" bestFit="1" customWidth="1"/>
  </cols>
  <sheetData>
    <row r="1" spans="1:27">
      <c r="A1" s="58" t="s">
        <v>442</v>
      </c>
      <c r="B1" s="79"/>
      <c r="C1" s="58"/>
      <c r="D1" s="58"/>
      <c r="E1" s="58"/>
      <c r="F1" s="79"/>
      <c r="G1" s="59"/>
      <c r="H1" s="79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9"/>
      <c r="V1" s="59"/>
      <c r="W1" s="79"/>
      <c r="X1" s="79"/>
      <c r="Y1" s="79"/>
      <c r="Z1" s="79"/>
      <c r="AA1" s="79"/>
    </row>
    <row r="2" spans="1:27">
      <c r="A2" s="53"/>
      <c r="B2" s="81" t="s">
        <v>116</v>
      </c>
      <c r="C2" s="53"/>
      <c r="D2" s="53"/>
      <c r="E2" s="53"/>
      <c r="F2" s="81"/>
      <c r="G2" s="54"/>
      <c r="H2" s="81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4"/>
      <c r="V2" s="54"/>
      <c r="W2" s="81"/>
      <c r="X2" s="81"/>
      <c r="Y2" s="81"/>
      <c r="Z2" s="81"/>
      <c r="AA2" s="81"/>
    </row>
    <row r="3" spans="1:27">
      <c r="A3" s="55" t="s">
        <v>2</v>
      </c>
      <c r="B3" s="83" t="s">
        <v>3</v>
      </c>
      <c r="C3" s="84" t="s">
        <v>4</v>
      </c>
      <c r="D3" s="84" t="s">
        <v>5</v>
      </c>
      <c r="E3" s="84" t="s">
        <v>381</v>
      </c>
      <c r="F3" s="58" t="s">
        <v>443</v>
      </c>
      <c r="G3" s="85" t="s">
        <v>392</v>
      </c>
      <c r="H3" s="58" t="s">
        <v>444</v>
      </c>
      <c r="I3" s="84" t="s">
        <v>393</v>
      </c>
      <c r="J3" s="84" t="s">
        <v>388</v>
      </c>
      <c r="K3" s="84" t="s">
        <v>407</v>
      </c>
      <c r="L3" s="84" t="s">
        <v>414</v>
      </c>
      <c r="M3" s="84" t="s">
        <v>415</v>
      </c>
      <c r="N3" s="84" t="s">
        <v>416</v>
      </c>
      <c r="O3" s="84" t="s">
        <v>445</v>
      </c>
      <c r="P3" s="84" t="s">
        <v>416</v>
      </c>
      <c r="Q3" s="84" t="s">
        <v>430</v>
      </c>
      <c r="R3" s="84" t="s">
        <v>413</v>
      </c>
      <c r="S3" s="84" t="s">
        <v>448</v>
      </c>
      <c r="T3" s="84" t="s">
        <v>88</v>
      </c>
      <c r="U3" s="85" t="s">
        <v>6</v>
      </c>
      <c r="V3" s="85" t="s">
        <v>7</v>
      </c>
      <c r="W3" s="83" t="s">
        <v>257</v>
      </c>
      <c r="X3" s="55" t="s">
        <v>348</v>
      </c>
      <c r="Y3" s="84" t="s">
        <v>351</v>
      </c>
      <c r="Z3" s="55" t="s">
        <v>390</v>
      </c>
      <c r="AA3" s="55" t="s">
        <v>391</v>
      </c>
    </row>
    <row r="4" spans="1:27" s="22" customFormat="1">
      <c r="A4" s="84">
        <f>ROW(A1)</f>
        <v>1</v>
      </c>
      <c r="B4" s="83" t="s">
        <v>266</v>
      </c>
      <c r="C4" s="84" t="s">
        <v>267</v>
      </c>
      <c r="D4" s="84" t="s">
        <v>17</v>
      </c>
      <c r="E4" s="84">
        <v>570</v>
      </c>
      <c r="F4" s="84"/>
      <c r="G4" s="85"/>
      <c r="H4" s="84"/>
      <c r="I4" s="84"/>
      <c r="J4" s="84">
        <v>582</v>
      </c>
      <c r="K4" s="84">
        <v>571</v>
      </c>
      <c r="L4" s="84">
        <v>567</v>
      </c>
      <c r="M4" s="84"/>
      <c r="N4" s="84"/>
      <c r="O4" s="84"/>
      <c r="P4" s="84"/>
      <c r="Q4" s="117">
        <v>573</v>
      </c>
      <c r="R4" s="93">
        <v>574</v>
      </c>
      <c r="S4" s="93">
        <v>574</v>
      </c>
      <c r="T4" s="93">
        <v>574</v>
      </c>
      <c r="U4" s="85">
        <v>1722</v>
      </c>
      <c r="V4" s="85">
        <f t="shared" ref="V4:V23" si="0">AVERAGE(U4/3)</f>
        <v>574</v>
      </c>
      <c r="W4" s="83"/>
      <c r="X4" s="84">
        <v>575</v>
      </c>
      <c r="Y4" s="84">
        <v>575</v>
      </c>
      <c r="Z4" s="84"/>
      <c r="AA4" s="84"/>
    </row>
    <row r="5" spans="1:27" s="22" customFormat="1">
      <c r="A5" s="84">
        <f t="shared" ref="A5:A23" si="1">ROW(A2)</f>
        <v>2</v>
      </c>
      <c r="B5" s="83" t="s">
        <v>320</v>
      </c>
      <c r="C5" s="84" t="s">
        <v>321</v>
      </c>
      <c r="D5" s="84" t="s">
        <v>114</v>
      </c>
      <c r="E5" s="84"/>
      <c r="F5" s="84">
        <v>568</v>
      </c>
      <c r="G5" s="85">
        <v>1</v>
      </c>
      <c r="H5" s="93">
        <v>566</v>
      </c>
      <c r="I5" s="93">
        <v>2</v>
      </c>
      <c r="J5" s="93"/>
      <c r="K5" s="93"/>
      <c r="L5" s="93"/>
      <c r="M5" s="93">
        <v>564</v>
      </c>
      <c r="N5" s="93"/>
      <c r="O5" s="93">
        <v>572</v>
      </c>
      <c r="P5" s="93"/>
      <c r="Q5" s="117">
        <v>556</v>
      </c>
      <c r="R5" s="84"/>
      <c r="S5" s="84"/>
      <c r="T5" s="84"/>
      <c r="U5" s="85">
        <v>1704</v>
      </c>
      <c r="V5" s="85">
        <f t="shared" si="0"/>
        <v>568</v>
      </c>
      <c r="W5" s="83"/>
      <c r="X5" s="84">
        <v>567</v>
      </c>
      <c r="Y5" s="84">
        <v>556</v>
      </c>
      <c r="Z5" s="84">
        <v>568</v>
      </c>
      <c r="AA5" s="84">
        <v>566</v>
      </c>
    </row>
    <row r="6" spans="1:27" s="22" customFormat="1">
      <c r="A6" s="84">
        <f t="shared" si="1"/>
        <v>3</v>
      </c>
      <c r="B6" s="192" t="s">
        <v>154</v>
      </c>
      <c r="C6" s="193" t="s">
        <v>155</v>
      </c>
      <c r="D6" s="95" t="s">
        <v>85</v>
      </c>
      <c r="E6" s="95"/>
      <c r="F6" s="95">
        <v>552</v>
      </c>
      <c r="G6" s="89"/>
      <c r="H6" s="222">
        <v>564</v>
      </c>
      <c r="I6" s="222">
        <v>1</v>
      </c>
      <c r="J6" s="222"/>
      <c r="K6" s="222"/>
      <c r="L6" s="222"/>
      <c r="M6" s="222">
        <v>572</v>
      </c>
      <c r="N6" s="222"/>
      <c r="O6" s="222"/>
      <c r="P6" s="222"/>
      <c r="Q6" s="224">
        <v>565</v>
      </c>
      <c r="R6" s="222">
        <v>566</v>
      </c>
      <c r="S6" s="222"/>
      <c r="T6" s="222"/>
      <c r="U6" s="85">
        <v>1703</v>
      </c>
      <c r="V6" s="85">
        <f t="shared" si="0"/>
        <v>567.66666666666663</v>
      </c>
      <c r="W6" s="83"/>
      <c r="X6" s="95">
        <v>555</v>
      </c>
      <c r="Y6" s="95">
        <v>569</v>
      </c>
      <c r="Z6" s="95">
        <v>552</v>
      </c>
      <c r="AA6" s="95">
        <v>564</v>
      </c>
    </row>
    <row r="7" spans="1:27" s="22" customFormat="1">
      <c r="A7" s="84">
        <f t="shared" si="1"/>
        <v>4</v>
      </c>
      <c r="B7" s="83" t="s">
        <v>336</v>
      </c>
      <c r="C7" s="84" t="s">
        <v>324</v>
      </c>
      <c r="D7" s="84" t="s">
        <v>114</v>
      </c>
      <c r="E7" s="84"/>
      <c r="F7" s="93">
        <v>575</v>
      </c>
      <c r="G7" s="118">
        <v>2</v>
      </c>
      <c r="H7" s="117">
        <v>555</v>
      </c>
      <c r="I7" s="93"/>
      <c r="J7" s="93"/>
      <c r="K7" s="93"/>
      <c r="L7" s="93"/>
      <c r="M7" s="93">
        <v>556</v>
      </c>
      <c r="N7" s="93"/>
      <c r="O7" s="93">
        <v>565</v>
      </c>
      <c r="P7" s="93">
        <v>0.5</v>
      </c>
      <c r="Q7" s="84"/>
      <c r="R7" s="84"/>
      <c r="S7" s="84"/>
      <c r="T7" s="84"/>
      <c r="U7" s="85">
        <v>1698.5</v>
      </c>
      <c r="V7" s="85">
        <f t="shared" si="0"/>
        <v>566.16666666666663</v>
      </c>
      <c r="W7" s="83"/>
      <c r="X7" s="84">
        <v>557</v>
      </c>
      <c r="Y7" s="84">
        <v>550</v>
      </c>
      <c r="Z7" s="84">
        <v>575</v>
      </c>
      <c r="AA7" s="84">
        <v>555</v>
      </c>
    </row>
    <row r="8" spans="1:27">
      <c r="A8" s="84">
        <f t="shared" si="1"/>
        <v>5</v>
      </c>
      <c r="B8" s="83" t="s">
        <v>323</v>
      </c>
      <c r="C8" s="84" t="s">
        <v>147</v>
      </c>
      <c r="D8" s="84" t="s">
        <v>17</v>
      </c>
      <c r="E8" s="84"/>
      <c r="F8" s="93">
        <v>561</v>
      </c>
      <c r="G8" s="118">
        <v>0.5</v>
      </c>
      <c r="H8" s="117">
        <v>561</v>
      </c>
      <c r="I8" s="93"/>
      <c r="J8" s="93"/>
      <c r="K8" s="93"/>
      <c r="L8" s="93"/>
      <c r="M8" s="93">
        <v>565</v>
      </c>
      <c r="N8" s="93">
        <v>2</v>
      </c>
      <c r="O8" s="93">
        <v>565</v>
      </c>
      <c r="P8" s="93">
        <v>2</v>
      </c>
      <c r="Q8" s="84"/>
      <c r="R8" s="84"/>
      <c r="S8" s="84"/>
      <c r="T8" s="84"/>
      <c r="U8" s="85">
        <v>1695.5</v>
      </c>
      <c r="V8" s="85">
        <f t="shared" si="0"/>
        <v>565.16666666666663</v>
      </c>
      <c r="W8" s="83"/>
      <c r="X8" s="84">
        <v>556</v>
      </c>
      <c r="Y8" s="84">
        <v>565</v>
      </c>
      <c r="Z8" s="84">
        <v>561</v>
      </c>
      <c r="AA8" s="84">
        <v>561</v>
      </c>
    </row>
    <row r="9" spans="1:27" s="22" customFormat="1">
      <c r="A9" s="84">
        <f t="shared" si="1"/>
        <v>6</v>
      </c>
      <c r="B9" s="192" t="s">
        <v>157</v>
      </c>
      <c r="C9" s="193" t="s">
        <v>158</v>
      </c>
      <c r="D9" s="95" t="s">
        <v>17</v>
      </c>
      <c r="E9" s="95"/>
      <c r="F9" s="222">
        <v>562</v>
      </c>
      <c r="G9" s="223"/>
      <c r="H9" s="224">
        <v>554</v>
      </c>
      <c r="I9" s="222"/>
      <c r="J9" s="222"/>
      <c r="K9" s="222"/>
      <c r="L9" s="222"/>
      <c r="M9" s="222">
        <v>562</v>
      </c>
      <c r="N9" s="222"/>
      <c r="O9" s="222">
        <v>568</v>
      </c>
      <c r="P9" s="222">
        <v>1</v>
      </c>
      <c r="Q9" s="95"/>
      <c r="R9" s="95"/>
      <c r="S9" s="95"/>
      <c r="T9" s="95"/>
      <c r="U9" s="85">
        <v>1693</v>
      </c>
      <c r="V9" s="85">
        <f t="shared" si="0"/>
        <v>564.33333333333337</v>
      </c>
      <c r="W9" s="83"/>
      <c r="X9" s="95">
        <v>554</v>
      </c>
      <c r="Y9" s="95">
        <v>566</v>
      </c>
      <c r="Z9" s="95">
        <v>562</v>
      </c>
      <c r="AA9" s="95">
        <v>554</v>
      </c>
    </row>
    <row r="10" spans="1:27">
      <c r="A10" s="84">
        <f t="shared" si="1"/>
        <v>7</v>
      </c>
      <c r="B10" s="83" t="s">
        <v>332</v>
      </c>
      <c r="C10" s="84" t="s">
        <v>122</v>
      </c>
      <c r="D10" s="84" t="s">
        <v>21</v>
      </c>
      <c r="E10" s="84"/>
      <c r="F10" s="117">
        <v>544</v>
      </c>
      <c r="G10" s="118"/>
      <c r="H10" s="93">
        <v>562</v>
      </c>
      <c r="I10" s="93"/>
      <c r="J10" s="93"/>
      <c r="K10" s="93"/>
      <c r="L10" s="93"/>
      <c r="M10" s="93">
        <v>565</v>
      </c>
      <c r="N10" s="93"/>
      <c r="O10" s="93">
        <v>563</v>
      </c>
      <c r="P10" s="84"/>
      <c r="Q10" s="84"/>
      <c r="R10" s="84"/>
      <c r="S10" s="84"/>
      <c r="T10" s="84"/>
      <c r="U10" s="85">
        <v>1690</v>
      </c>
      <c r="V10" s="85">
        <f t="shared" si="0"/>
        <v>563.33333333333337</v>
      </c>
      <c r="W10" s="83"/>
      <c r="X10" s="84">
        <v>555</v>
      </c>
      <c r="Y10" s="84">
        <v>564</v>
      </c>
      <c r="Z10" s="84">
        <v>544</v>
      </c>
      <c r="AA10" s="84">
        <v>562</v>
      </c>
    </row>
    <row r="11" spans="1:27" s="22" customFormat="1">
      <c r="A11" s="84">
        <f t="shared" si="1"/>
        <v>8</v>
      </c>
      <c r="B11" s="83" t="s">
        <v>136</v>
      </c>
      <c r="C11" s="84" t="s">
        <v>137</v>
      </c>
      <c r="D11" s="84" t="s">
        <v>17</v>
      </c>
      <c r="E11" s="84"/>
      <c r="F11" s="84">
        <v>554</v>
      </c>
      <c r="G11" s="85"/>
      <c r="H11" s="117">
        <v>555</v>
      </c>
      <c r="I11" s="93"/>
      <c r="J11" s="93"/>
      <c r="K11" s="93"/>
      <c r="L11" s="93"/>
      <c r="M11" s="93">
        <v>561</v>
      </c>
      <c r="N11" s="93"/>
      <c r="O11" s="93">
        <v>564</v>
      </c>
      <c r="P11" s="93"/>
      <c r="Q11" s="93"/>
      <c r="R11" s="93">
        <v>560</v>
      </c>
      <c r="S11" s="93"/>
      <c r="T11" s="93"/>
      <c r="U11" s="85">
        <v>1685</v>
      </c>
      <c r="V11" s="85">
        <f t="shared" si="0"/>
        <v>561.66666666666663</v>
      </c>
      <c r="W11" s="83"/>
      <c r="X11" s="84">
        <v>552</v>
      </c>
      <c r="Y11" s="84">
        <v>554</v>
      </c>
      <c r="Z11" s="84">
        <v>554</v>
      </c>
      <c r="AA11" s="84">
        <v>555</v>
      </c>
    </row>
    <row r="12" spans="1:27">
      <c r="A12" s="84">
        <f t="shared" si="1"/>
        <v>9</v>
      </c>
      <c r="B12" s="197" t="s">
        <v>247</v>
      </c>
      <c r="C12" s="84" t="s">
        <v>248</v>
      </c>
      <c r="D12" s="84" t="s">
        <v>17</v>
      </c>
      <c r="E12" s="84"/>
      <c r="F12" s="117">
        <v>542</v>
      </c>
      <c r="G12" s="118"/>
      <c r="H12" s="93">
        <v>563</v>
      </c>
      <c r="I12" s="93"/>
      <c r="J12" s="93"/>
      <c r="K12" s="93"/>
      <c r="L12" s="93"/>
      <c r="M12" s="93">
        <v>554</v>
      </c>
      <c r="N12" s="93"/>
      <c r="O12" s="93">
        <v>567</v>
      </c>
      <c r="P12" s="84"/>
      <c r="Q12" s="84"/>
      <c r="R12" s="84"/>
      <c r="S12" s="84"/>
      <c r="T12" s="84"/>
      <c r="U12" s="85">
        <v>1684</v>
      </c>
      <c r="V12" s="85">
        <f t="shared" si="0"/>
        <v>561.33333333333337</v>
      </c>
      <c r="W12" s="83"/>
      <c r="X12" s="84">
        <v>561</v>
      </c>
      <c r="Y12" s="84">
        <v>556</v>
      </c>
      <c r="Z12" s="84">
        <v>542</v>
      </c>
      <c r="AA12" s="84">
        <v>563</v>
      </c>
    </row>
    <row r="13" spans="1:27" s="22" customFormat="1">
      <c r="A13" s="84">
        <f t="shared" si="1"/>
        <v>10</v>
      </c>
      <c r="B13" s="192" t="s">
        <v>150</v>
      </c>
      <c r="C13" s="193" t="s">
        <v>151</v>
      </c>
      <c r="D13" s="95" t="s">
        <v>17</v>
      </c>
      <c r="E13" s="95"/>
      <c r="F13" s="224">
        <v>555</v>
      </c>
      <c r="G13" s="223"/>
      <c r="H13" s="222">
        <v>561</v>
      </c>
      <c r="I13" s="222"/>
      <c r="J13" s="222"/>
      <c r="K13" s="222"/>
      <c r="L13" s="222"/>
      <c r="M13" s="222">
        <v>565</v>
      </c>
      <c r="N13" s="222"/>
      <c r="O13" s="222">
        <v>556</v>
      </c>
      <c r="P13" s="95"/>
      <c r="Q13" s="95"/>
      <c r="R13" s="95"/>
      <c r="S13" s="95"/>
      <c r="T13" s="95"/>
      <c r="U13" s="85">
        <v>1682</v>
      </c>
      <c r="V13" s="85">
        <f t="shared" si="0"/>
        <v>560.66666666666663</v>
      </c>
      <c r="W13" s="83"/>
      <c r="X13" s="95">
        <v>559</v>
      </c>
      <c r="Y13" s="95">
        <v>557</v>
      </c>
      <c r="Z13" s="95">
        <v>555</v>
      </c>
      <c r="AA13" s="95">
        <v>561</v>
      </c>
    </row>
    <row r="14" spans="1:27" s="22" customFormat="1">
      <c r="A14" s="84">
        <f t="shared" si="1"/>
        <v>11</v>
      </c>
      <c r="B14" s="195" t="s">
        <v>333</v>
      </c>
      <c r="C14" s="194" t="s">
        <v>145</v>
      </c>
      <c r="D14" s="84" t="s">
        <v>21</v>
      </c>
      <c r="E14" s="95"/>
      <c r="F14" s="222">
        <v>555</v>
      </c>
      <c r="G14" s="223"/>
      <c r="H14" s="222">
        <v>561</v>
      </c>
      <c r="I14" s="222">
        <v>0.25</v>
      </c>
      <c r="J14" s="222"/>
      <c r="K14" s="222"/>
      <c r="L14" s="222"/>
      <c r="M14" s="222">
        <v>565</v>
      </c>
      <c r="N14" s="222"/>
      <c r="O14" s="224">
        <v>549</v>
      </c>
      <c r="P14" s="95"/>
      <c r="Q14" s="95"/>
      <c r="R14" s="95"/>
      <c r="S14" s="95"/>
      <c r="T14" s="95"/>
      <c r="U14" s="85">
        <v>1681.25</v>
      </c>
      <c r="V14" s="85">
        <f t="shared" si="0"/>
        <v>560.41666666666663</v>
      </c>
      <c r="W14" s="83"/>
      <c r="X14" s="95">
        <v>560</v>
      </c>
      <c r="Y14" s="95">
        <v>567</v>
      </c>
      <c r="Z14" s="95">
        <v>555</v>
      </c>
      <c r="AA14" s="95">
        <v>561</v>
      </c>
    </row>
    <row r="15" spans="1:27">
      <c r="A15" s="84">
        <f t="shared" si="1"/>
        <v>12</v>
      </c>
      <c r="B15" s="83" t="s">
        <v>325</v>
      </c>
      <c r="C15" s="84" t="s">
        <v>326</v>
      </c>
      <c r="D15" s="84" t="s">
        <v>17</v>
      </c>
      <c r="E15" s="84"/>
      <c r="F15" s="93">
        <v>559</v>
      </c>
      <c r="G15" s="118"/>
      <c r="H15" s="93">
        <v>564</v>
      </c>
      <c r="I15" s="93">
        <v>0.5</v>
      </c>
      <c r="J15" s="93"/>
      <c r="K15" s="93"/>
      <c r="L15" s="93"/>
      <c r="M15" s="93">
        <v>557</v>
      </c>
      <c r="N15" s="93"/>
      <c r="O15" s="117">
        <v>537</v>
      </c>
      <c r="P15" s="84"/>
      <c r="Q15" s="84"/>
      <c r="R15" s="84"/>
      <c r="S15" s="84"/>
      <c r="T15" s="84"/>
      <c r="U15" s="85">
        <v>1680.5</v>
      </c>
      <c r="V15" s="85">
        <f t="shared" si="0"/>
        <v>560.16666666666663</v>
      </c>
      <c r="W15" s="83"/>
      <c r="X15" s="84">
        <v>555</v>
      </c>
      <c r="Y15" s="84">
        <v>555</v>
      </c>
      <c r="Z15" s="84">
        <v>559</v>
      </c>
      <c r="AA15" s="84">
        <v>564</v>
      </c>
    </row>
    <row r="16" spans="1:27" s="22" customFormat="1">
      <c r="A16" s="84">
        <f t="shared" si="1"/>
        <v>13</v>
      </c>
      <c r="B16" s="83" t="s">
        <v>274</v>
      </c>
      <c r="C16" s="84" t="s">
        <v>275</v>
      </c>
      <c r="D16" s="84" t="s">
        <v>17</v>
      </c>
      <c r="E16" s="84"/>
      <c r="F16" s="117">
        <v>556</v>
      </c>
      <c r="G16" s="118"/>
      <c r="H16" s="93">
        <v>559</v>
      </c>
      <c r="I16" s="93"/>
      <c r="J16" s="93"/>
      <c r="K16" s="93"/>
      <c r="L16" s="93"/>
      <c r="M16" s="93">
        <v>563</v>
      </c>
      <c r="N16" s="93">
        <v>1</v>
      </c>
      <c r="O16" s="93">
        <v>557</v>
      </c>
      <c r="P16" s="84"/>
      <c r="Q16" s="84"/>
      <c r="R16" s="84"/>
      <c r="S16" s="84"/>
      <c r="T16" s="84"/>
      <c r="U16" s="85">
        <v>1680</v>
      </c>
      <c r="V16" s="85">
        <f t="shared" si="0"/>
        <v>560</v>
      </c>
      <c r="W16" s="83"/>
      <c r="X16" s="84">
        <v>557</v>
      </c>
      <c r="Y16" s="84">
        <v>545</v>
      </c>
      <c r="Z16" s="84">
        <v>556</v>
      </c>
      <c r="AA16" s="84">
        <v>559</v>
      </c>
    </row>
    <row r="17" spans="1:27">
      <c r="A17" s="84">
        <f t="shared" si="1"/>
        <v>14</v>
      </c>
      <c r="B17" s="83" t="s">
        <v>339</v>
      </c>
      <c r="C17" s="84" t="s">
        <v>340</v>
      </c>
      <c r="D17" s="84" t="s">
        <v>10</v>
      </c>
      <c r="E17" s="84"/>
      <c r="F17" s="93">
        <v>561</v>
      </c>
      <c r="G17" s="118">
        <v>0.25</v>
      </c>
      <c r="H17" s="93">
        <v>559</v>
      </c>
      <c r="I17" s="93"/>
      <c r="J17" s="93"/>
      <c r="K17" s="93"/>
      <c r="L17" s="93"/>
      <c r="M17" s="117">
        <v>554</v>
      </c>
      <c r="N17" s="93"/>
      <c r="O17" s="93">
        <v>559</v>
      </c>
      <c r="P17" s="84"/>
      <c r="Q17" s="84"/>
      <c r="R17" s="84"/>
      <c r="S17" s="84"/>
      <c r="T17" s="84"/>
      <c r="U17" s="85">
        <v>1679.25</v>
      </c>
      <c r="V17" s="85">
        <f t="shared" si="0"/>
        <v>559.75</v>
      </c>
      <c r="W17" s="83"/>
      <c r="X17" s="84">
        <v>547</v>
      </c>
      <c r="Y17" s="84">
        <v>545</v>
      </c>
      <c r="Z17" s="84">
        <v>561</v>
      </c>
      <c r="AA17" s="84">
        <v>559</v>
      </c>
    </row>
    <row r="18" spans="1:27">
      <c r="A18" s="84">
        <f t="shared" si="1"/>
        <v>15</v>
      </c>
      <c r="B18" s="83" t="s">
        <v>268</v>
      </c>
      <c r="C18" s="84" t="s">
        <v>269</v>
      </c>
      <c r="D18" s="84" t="s">
        <v>17</v>
      </c>
      <c r="E18" s="84"/>
      <c r="F18" s="117">
        <v>551</v>
      </c>
      <c r="G18" s="118"/>
      <c r="H18" s="93">
        <v>557</v>
      </c>
      <c r="I18" s="93"/>
      <c r="J18" s="93"/>
      <c r="K18" s="93"/>
      <c r="L18" s="93"/>
      <c r="M18" s="93">
        <v>556</v>
      </c>
      <c r="N18" s="93"/>
      <c r="O18" s="93">
        <v>565</v>
      </c>
      <c r="P18" s="93">
        <v>0.25</v>
      </c>
      <c r="Q18" s="84"/>
      <c r="R18" s="84"/>
      <c r="S18" s="84"/>
      <c r="T18" s="84"/>
      <c r="U18" s="85">
        <v>1678.25</v>
      </c>
      <c r="V18" s="85">
        <f t="shared" si="0"/>
        <v>559.41666666666663</v>
      </c>
      <c r="W18" s="83"/>
      <c r="X18" s="84">
        <v>557</v>
      </c>
      <c r="Y18" s="84">
        <v>556</v>
      </c>
      <c r="Z18" s="84">
        <v>551</v>
      </c>
      <c r="AA18" s="84">
        <v>557</v>
      </c>
    </row>
    <row r="19" spans="1:27">
      <c r="A19" s="84">
        <f t="shared" si="1"/>
        <v>16</v>
      </c>
      <c r="B19" s="83" t="s">
        <v>337</v>
      </c>
      <c r="C19" s="84" t="s">
        <v>338</v>
      </c>
      <c r="D19" s="84" t="s">
        <v>72</v>
      </c>
      <c r="E19" s="84"/>
      <c r="F19" s="117">
        <v>0</v>
      </c>
      <c r="G19" s="118"/>
      <c r="H19" s="93">
        <v>554</v>
      </c>
      <c r="I19" s="93"/>
      <c r="J19" s="93"/>
      <c r="K19" s="93"/>
      <c r="L19" s="93"/>
      <c r="M19" s="93">
        <v>565</v>
      </c>
      <c r="N19" s="93">
        <v>0.5</v>
      </c>
      <c r="O19" s="93">
        <v>558</v>
      </c>
      <c r="P19" s="84"/>
      <c r="Q19" s="84"/>
      <c r="R19" s="84"/>
      <c r="S19" s="84"/>
      <c r="T19" s="84"/>
      <c r="U19" s="85">
        <v>1677.5</v>
      </c>
      <c r="V19" s="85">
        <f t="shared" si="0"/>
        <v>559.16666666666663</v>
      </c>
      <c r="W19" s="83"/>
      <c r="X19" s="84">
        <v>552</v>
      </c>
      <c r="Y19" s="84">
        <v>567</v>
      </c>
      <c r="Z19" s="84">
        <v>0</v>
      </c>
      <c r="AA19" s="84">
        <v>554</v>
      </c>
    </row>
    <row r="20" spans="1:27" s="22" customFormat="1">
      <c r="A20" s="84">
        <f t="shared" si="1"/>
        <v>17</v>
      </c>
      <c r="B20" s="83" t="s">
        <v>334</v>
      </c>
      <c r="C20" s="84" t="s">
        <v>335</v>
      </c>
      <c r="D20" s="84" t="s">
        <v>17</v>
      </c>
      <c r="E20" s="84"/>
      <c r="F20" s="93">
        <v>552</v>
      </c>
      <c r="G20" s="118"/>
      <c r="H20" s="93">
        <v>565</v>
      </c>
      <c r="I20" s="93"/>
      <c r="J20" s="93"/>
      <c r="K20" s="93"/>
      <c r="L20" s="93"/>
      <c r="M20" s="117">
        <v>549</v>
      </c>
      <c r="N20" s="93"/>
      <c r="O20" s="93">
        <v>558</v>
      </c>
      <c r="P20" s="84"/>
      <c r="Q20" s="84"/>
      <c r="R20" s="84"/>
      <c r="S20" s="84"/>
      <c r="T20" s="84"/>
      <c r="U20" s="85">
        <v>1675</v>
      </c>
      <c r="V20" s="85">
        <f t="shared" si="0"/>
        <v>558.33333333333337</v>
      </c>
      <c r="W20" s="83"/>
      <c r="X20" s="84">
        <v>548</v>
      </c>
      <c r="Y20" s="84">
        <v>558</v>
      </c>
      <c r="Z20" s="84">
        <v>552</v>
      </c>
      <c r="AA20" s="84">
        <v>565</v>
      </c>
    </row>
    <row r="21" spans="1:27">
      <c r="A21" s="84">
        <f t="shared" si="1"/>
        <v>18</v>
      </c>
      <c r="B21" s="192" t="s">
        <v>152</v>
      </c>
      <c r="C21" s="193" t="s">
        <v>153</v>
      </c>
      <c r="D21" s="95" t="s">
        <v>17</v>
      </c>
      <c r="E21" s="95"/>
      <c r="F21" s="224">
        <v>549</v>
      </c>
      <c r="G21" s="223"/>
      <c r="H21" s="222">
        <v>550</v>
      </c>
      <c r="I21" s="222"/>
      <c r="J21" s="222"/>
      <c r="K21" s="222"/>
      <c r="L21" s="222"/>
      <c r="M21" s="222">
        <v>559</v>
      </c>
      <c r="N21" s="222"/>
      <c r="O21" s="222">
        <v>560</v>
      </c>
      <c r="P21" s="95"/>
      <c r="Q21" s="95"/>
      <c r="R21" s="95"/>
      <c r="S21" s="95"/>
      <c r="T21" s="95"/>
      <c r="U21" s="85">
        <v>1669</v>
      </c>
      <c r="V21" s="85">
        <f t="shared" si="0"/>
        <v>556.33333333333337</v>
      </c>
      <c r="W21" s="83"/>
      <c r="X21" s="95">
        <v>560</v>
      </c>
      <c r="Y21" s="95">
        <v>555</v>
      </c>
      <c r="Z21" s="95">
        <v>549</v>
      </c>
      <c r="AA21" s="95">
        <v>550</v>
      </c>
    </row>
    <row r="22" spans="1:27">
      <c r="A22" s="84">
        <f t="shared" si="1"/>
        <v>19</v>
      </c>
      <c r="B22" s="205" t="s">
        <v>446</v>
      </c>
      <c r="C22" s="84" t="s">
        <v>447</v>
      </c>
      <c r="D22" s="84" t="s">
        <v>60</v>
      </c>
      <c r="E22" s="205"/>
      <c r="F22" s="212">
        <v>538</v>
      </c>
      <c r="G22" s="211"/>
      <c r="H22" s="211">
        <v>554</v>
      </c>
      <c r="I22" s="211"/>
      <c r="J22" s="211"/>
      <c r="K22" s="211"/>
      <c r="L22" s="211"/>
      <c r="M22" s="209">
        <v>551</v>
      </c>
      <c r="N22" s="209"/>
      <c r="O22" s="209">
        <v>563</v>
      </c>
      <c r="P22" s="220"/>
      <c r="Q22" s="220"/>
      <c r="R22" s="220"/>
      <c r="S22" s="220"/>
      <c r="T22" s="220"/>
      <c r="U22" s="206">
        <v>1668</v>
      </c>
      <c r="V22" s="85">
        <f t="shared" si="0"/>
        <v>556</v>
      </c>
      <c r="W22" s="205"/>
      <c r="X22" s="205"/>
      <c r="Y22" s="205"/>
      <c r="Z22" s="205"/>
      <c r="AA22" s="205"/>
    </row>
    <row r="23" spans="1:27" s="22" customFormat="1">
      <c r="A23" s="84">
        <f t="shared" si="1"/>
        <v>20</v>
      </c>
      <c r="B23" s="83" t="s">
        <v>341</v>
      </c>
      <c r="C23" s="84" t="s">
        <v>342</v>
      </c>
      <c r="D23" s="84" t="s">
        <v>17</v>
      </c>
      <c r="E23" s="84"/>
      <c r="F23" s="117">
        <v>546</v>
      </c>
      <c r="G23" s="118"/>
      <c r="H23" s="93">
        <v>550</v>
      </c>
      <c r="I23" s="93"/>
      <c r="J23" s="93"/>
      <c r="K23" s="93"/>
      <c r="L23" s="93"/>
      <c r="M23" s="93">
        <v>555</v>
      </c>
      <c r="N23" s="93"/>
      <c r="O23" s="93">
        <v>560</v>
      </c>
      <c r="P23" s="84"/>
      <c r="Q23" s="84"/>
      <c r="R23" s="84"/>
      <c r="S23" s="84"/>
      <c r="T23" s="84"/>
      <c r="U23" s="85">
        <v>1665</v>
      </c>
      <c r="V23" s="85">
        <f t="shared" si="0"/>
        <v>555</v>
      </c>
      <c r="W23" s="83"/>
      <c r="X23" s="84">
        <v>544</v>
      </c>
      <c r="Y23" s="84">
        <v>549</v>
      </c>
      <c r="Z23" s="84">
        <v>546</v>
      </c>
      <c r="AA23" s="84">
        <v>550</v>
      </c>
    </row>
  </sheetData>
  <sortState ref="B4:V23">
    <sortCondition descending="1" ref="V4:V23"/>
  </sortState>
  <pageMargins left="0.7" right="0.7" top="0.75" bottom="0.75" header="0.3" footer="0.3"/>
  <pageSetup scale="55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3"/>
  <sheetViews>
    <sheetView topLeftCell="C1" workbookViewId="0">
      <selection sqref="A1:X23"/>
    </sheetView>
  </sheetViews>
  <sheetFormatPr defaultColWidth="8.28515625" defaultRowHeight="12.75"/>
  <cols>
    <col min="1" max="1" width="8.28515625" style="61"/>
    <col min="2" max="2" width="31.85546875" style="61" bestFit="1" customWidth="1"/>
    <col min="3" max="3" width="11.28515625" style="61" bestFit="1" customWidth="1"/>
    <col min="4" max="4" width="8.28515625" style="61"/>
    <col min="5" max="5" width="8.85546875" style="61" bestFit="1" customWidth="1"/>
    <col min="6" max="9" width="8.28515625" style="61"/>
    <col min="10" max="10" width="10.5703125" style="61" bestFit="1" customWidth="1"/>
    <col min="11" max="11" width="10.5703125" style="61" customWidth="1"/>
    <col min="12" max="12" width="10.5703125" style="177" customWidth="1"/>
    <col min="13" max="13" width="4" style="177" bestFit="1" customWidth="1"/>
    <col min="14" max="15" width="10.5703125" style="177" customWidth="1"/>
    <col min="16" max="16" width="5.7109375" style="177" bestFit="1" customWidth="1"/>
    <col min="17" max="17" width="4" style="177" bestFit="1" customWidth="1"/>
    <col min="18" max="18" width="6.42578125" style="177" bestFit="1" customWidth="1"/>
    <col min="19" max="19" width="4" style="177" bestFit="1" customWidth="1"/>
    <col min="20" max="20" width="3.5703125" style="177" bestFit="1" customWidth="1"/>
    <col min="21" max="21" width="6.7109375" style="177" bestFit="1" customWidth="1"/>
    <col min="22" max="22" width="8.42578125" style="175" bestFit="1" customWidth="1"/>
    <col min="23" max="23" width="8.28515625" style="180"/>
    <col min="24" max="16384" width="8.28515625" style="61"/>
  </cols>
  <sheetData>
    <row r="1" spans="1:24" ht="23.25">
      <c r="A1" s="241" t="s">
        <v>429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</row>
    <row r="2" spans="1:24">
      <c r="A2" s="38"/>
      <c r="B2" s="39" t="s">
        <v>1</v>
      </c>
      <c r="C2" s="38"/>
      <c r="D2" s="38"/>
      <c r="E2" s="40"/>
      <c r="F2" s="40"/>
      <c r="G2" s="40"/>
      <c r="H2" s="40"/>
      <c r="I2" s="40"/>
      <c r="J2" s="40"/>
      <c r="K2" s="40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2"/>
    </row>
    <row r="3" spans="1:24">
      <c r="A3" s="44" t="s">
        <v>2</v>
      </c>
      <c r="B3" s="108" t="s">
        <v>3</v>
      </c>
      <c r="C3" s="109" t="s">
        <v>4</v>
      </c>
      <c r="D3" s="109" t="s">
        <v>5</v>
      </c>
      <c r="E3" s="45" t="s">
        <v>381</v>
      </c>
      <c r="F3" s="45" t="s">
        <v>259</v>
      </c>
      <c r="G3" s="45" t="s">
        <v>395</v>
      </c>
      <c r="H3" s="45" t="s">
        <v>258</v>
      </c>
      <c r="I3" s="45" t="s">
        <v>394</v>
      </c>
      <c r="J3" s="45" t="s">
        <v>407</v>
      </c>
      <c r="K3" s="45" t="s">
        <v>414</v>
      </c>
      <c r="L3" s="46" t="s">
        <v>415</v>
      </c>
      <c r="M3" s="46" t="s">
        <v>416</v>
      </c>
      <c r="N3" s="46" t="s">
        <v>417</v>
      </c>
      <c r="O3" s="46" t="s">
        <v>416</v>
      </c>
      <c r="P3" s="46" t="s">
        <v>430</v>
      </c>
      <c r="Q3" s="46" t="s">
        <v>416</v>
      </c>
      <c r="R3" s="46" t="s">
        <v>413</v>
      </c>
      <c r="S3" s="46" t="s">
        <v>416</v>
      </c>
      <c r="T3" s="46" t="s">
        <v>448</v>
      </c>
      <c r="U3" s="46" t="s">
        <v>88</v>
      </c>
      <c r="V3" s="46" t="s">
        <v>424</v>
      </c>
      <c r="W3" s="46" t="s">
        <v>7</v>
      </c>
      <c r="X3" s="65" t="s">
        <v>257</v>
      </c>
    </row>
    <row r="4" spans="1:24" s="174" customFormat="1">
      <c r="A4" s="40">
        <f>ROW(A1)</f>
        <v>1</v>
      </c>
      <c r="B4" s="64" t="s">
        <v>35</v>
      </c>
      <c r="C4" s="45" t="s">
        <v>36</v>
      </c>
      <c r="D4" s="45" t="s">
        <v>37</v>
      </c>
      <c r="E4" s="45"/>
      <c r="F4" s="45">
        <v>624.9</v>
      </c>
      <c r="G4" s="45">
        <v>2</v>
      </c>
      <c r="H4" s="45">
        <v>623.9</v>
      </c>
      <c r="I4" s="45">
        <v>2</v>
      </c>
      <c r="J4" s="45"/>
      <c r="K4" s="45"/>
      <c r="L4" s="115">
        <v>621.20000000000005</v>
      </c>
      <c r="M4" s="77"/>
      <c r="N4" s="77">
        <v>625.1</v>
      </c>
      <c r="O4" s="77">
        <v>0.25</v>
      </c>
      <c r="P4" s="77">
        <v>627.1</v>
      </c>
      <c r="Q4" s="77">
        <v>3</v>
      </c>
      <c r="R4" s="77">
        <v>626.20000000000005</v>
      </c>
      <c r="S4" s="77">
        <v>0.5</v>
      </c>
      <c r="T4" s="77"/>
      <c r="U4" s="77" t="s">
        <v>454</v>
      </c>
      <c r="V4" s="46">
        <v>2512.4499999999998</v>
      </c>
      <c r="W4" s="179">
        <f t="shared" ref="W4:W23" si="0">AVERAGE(V4/4)</f>
        <v>628.11249999999995</v>
      </c>
      <c r="X4" s="64"/>
    </row>
    <row r="5" spans="1:24" s="174" customFormat="1">
      <c r="A5" s="40">
        <f t="shared" ref="A5:A23" si="1">ROW(A2)</f>
        <v>2</v>
      </c>
      <c r="B5" s="64" t="s">
        <v>47</v>
      </c>
      <c r="C5" s="45" t="s">
        <v>48</v>
      </c>
      <c r="D5" s="45" t="s">
        <v>10</v>
      </c>
      <c r="E5" s="45" t="s">
        <v>382</v>
      </c>
      <c r="F5" s="45">
        <v>618.9</v>
      </c>
      <c r="G5" s="45"/>
      <c r="H5" s="45">
        <v>608.6</v>
      </c>
      <c r="I5" s="45"/>
      <c r="J5" s="47">
        <v>627</v>
      </c>
      <c r="K5" s="47">
        <v>627.70000000000005</v>
      </c>
      <c r="L5" s="115">
        <v>618</v>
      </c>
      <c r="M5" s="77"/>
      <c r="N5" s="77">
        <v>623.1</v>
      </c>
      <c r="O5" s="77"/>
      <c r="P5" s="77"/>
      <c r="Q5" s="77"/>
      <c r="R5" s="77"/>
      <c r="S5" s="77"/>
      <c r="T5" s="77"/>
      <c r="U5" s="77">
        <v>620.1</v>
      </c>
      <c r="V5" s="46">
        <v>2497.9</v>
      </c>
      <c r="W5" s="179">
        <f t="shared" si="0"/>
        <v>624.47500000000002</v>
      </c>
      <c r="X5" s="64"/>
    </row>
    <row r="6" spans="1:24" s="174" customFormat="1">
      <c r="A6" s="40">
        <f t="shared" si="1"/>
        <v>3</v>
      </c>
      <c r="B6" s="64" t="s">
        <v>361</v>
      </c>
      <c r="C6" s="45" t="s">
        <v>279</v>
      </c>
      <c r="D6" s="45" t="s">
        <v>24</v>
      </c>
      <c r="E6" s="45"/>
      <c r="F6" s="104">
        <v>613.4</v>
      </c>
      <c r="G6" s="47"/>
      <c r="H6" s="45">
        <v>629.20000000000005</v>
      </c>
      <c r="I6" s="45">
        <v>1</v>
      </c>
      <c r="J6" s="45"/>
      <c r="K6" s="45"/>
      <c r="L6" s="115">
        <v>616.20000000000005</v>
      </c>
      <c r="M6" s="77"/>
      <c r="N6" s="77">
        <v>619.5</v>
      </c>
      <c r="O6" s="77"/>
      <c r="P6" s="77">
        <v>625.9</v>
      </c>
      <c r="Q6" s="77">
        <v>0.25</v>
      </c>
      <c r="R6" s="77">
        <v>627.20000000000005</v>
      </c>
      <c r="S6" s="77"/>
      <c r="T6" s="77"/>
      <c r="U6" s="77">
        <v>624.9</v>
      </c>
      <c r="V6" s="46">
        <v>2497.75</v>
      </c>
      <c r="W6" s="179">
        <f t="shared" si="0"/>
        <v>624.4375</v>
      </c>
      <c r="X6" s="64"/>
    </row>
    <row r="7" spans="1:24" s="174" customFormat="1">
      <c r="A7" s="40">
        <f t="shared" si="1"/>
        <v>4</v>
      </c>
      <c r="B7" s="64" t="s">
        <v>222</v>
      </c>
      <c r="C7" s="45" t="s">
        <v>223</v>
      </c>
      <c r="D7" s="45" t="s">
        <v>21</v>
      </c>
      <c r="E7" s="47"/>
      <c r="F7" s="47">
        <v>620.4</v>
      </c>
      <c r="G7" s="47">
        <v>0.25</v>
      </c>
      <c r="H7" s="47">
        <v>622.6</v>
      </c>
      <c r="I7" s="47"/>
      <c r="J7" s="47"/>
      <c r="K7" s="47"/>
      <c r="L7" s="77">
        <v>624.5</v>
      </c>
      <c r="M7" s="77">
        <v>0.5</v>
      </c>
      <c r="N7" s="77">
        <v>620.79999999999995</v>
      </c>
      <c r="O7" s="77">
        <v>0.5</v>
      </c>
      <c r="P7" s="77"/>
      <c r="Q7" s="77"/>
      <c r="R7" s="77"/>
      <c r="S7" s="77"/>
      <c r="T7" s="77"/>
      <c r="U7" s="77"/>
      <c r="V7" s="46">
        <v>2489.5500000000002</v>
      </c>
      <c r="W7" s="179">
        <f t="shared" si="0"/>
        <v>622.38750000000005</v>
      </c>
      <c r="X7" s="64"/>
    </row>
    <row r="8" spans="1:24" s="174" customFormat="1">
      <c r="A8" s="40">
        <f t="shared" si="1"/>
        <v>5</v>
      </c>
      <c r="B8" s="74" t="s">
        <v>363</v>
      </c>
      <c r="C8" s="45" t="s">
        <v>366</v>
      </c>
      <c r="D8" s="45" t="s">
        <v>24</v>
      </c>
      <c r="E8" s="47"/>
      <c r="F8" s="47">
        <v>618.4</v>
      </c>
      <c r="G8" s="47"/>
      <c r="H8" s="47">
        <v>625.1</v>
      </c>
      <c r="I8" s="47">
        <v>0.5</v>
      </c>
      <c r="J8" s="47"/>
      <c r="K8" s="47"/>
      <c r="L8" s="77">
        <v>623.70000000000005</v>
      </c>
      <c r="M8" s="77">
        <v>2</v>
      </c>
      <c r="N8" s="77">
        <v>617.1</v>
      </c>
      <c r="O8" s="46"/>
      <c r="P8" s="46"/>
      <c r="Q8" s="46"/>
      <c r="R8" s="46"/>
      <c r="S8" s="46"/>
      <c r="T8" s="46"/>
      <c r="U8" s="46"/>
      <c r="V8" s="46">
        <v>2486.8000000000002</v>
      </c>
      <c r="W8" s="179">
        <f t="shared" si="0"/>
        <v>621.70000000000005</v>
      </c>
      <c r="X8" s="64"/>
    </row>
    <row r="9" spans="1:24" s="174" customFormat="1">
      <c r="A9" s="40">
        <f t="shared" si="1"/>
        <v>6</v>
      </c>
      <c r="B9" s="64" t="s">
        <v>252</v>
      </c>
      <c r="C9" s="45" t="s">
        <v>253</v>
      </c>
      <c r="D9" s="45" t="s">
        <v>21</v>
      </c>
      <c r="E9" s="45" t="s">
        <v>383</v>
      </c>
      <c r="F9" s="48">
        <v>618.70000000000005</v>
      </c>
      <c r="G9" s="48"/>
      <c r="H9" s="48">
        <v>620.9</v>
      </c>
      <c r="I9" s="48"/>
      <c r="J9" s="48"/>
      <c r="K9" s="48"/>
      <c r="L9" s="50">
        <v>623.9</v>
      </c>
      <c r="M9" s="50">
        <v>1</v>
      </c>
      <c r="N9" s="49">
        <v>617</v>
      </c>
      <c r="O9" s="50"/>
      <c r="P9" s="50">
        <v>622.29999999999995</v>
      </c>
      <c r="Q9" s="46"/>
      <c r="R9" s="46"/>
      <c r="S9" s="46"/>
      <c r="T9" s="46"/>
      <c r="U9" s="46"/>
      <c r="V9" s="46">
        <v>2486.8000000000002</v>
      </c>
      <c r="W9" s="179">
        <f t="shared" si="0"/>
        <v>621.70000000000005</v>
      </c>
      <c r="X9" s="64"/>
    </row>
    <row r="10" spans="1:24" s="174" customFormat="1">
      <c r="A10" s="40">
        <f t="shared" si="1"/>
        <v>7</v>
      </c>
      <c r="B10" s="181" t="s">
        <v>61</v>
      </c>
      <c r="C10" s="45" t="s">
        <v>62</v>
      </c>
      <c r="D10" s="45" t="s">
        <v>52</v>
      </c>
      <c r="E10" s="47"/>
      <c r="F10" s="47">
        <v>621.29999999999995</v>
      </c>
      <c r="G10" s="47"/>
      <c r="H10" s="47">
        <v>625.6</v>
      </c>
      <c r="I10" s="47">
        <v>0.25</v>
      </c>
      <c r="J10" s="47"/>
      <c r="K10" s="47"/>
      <c r="L10" s="77">
        <v>621</v>
      </c>
      <c r="M10" s="77"/>
      <c r="N10" s="77">
        <v>618.1</v>
      </c>
      <c r="O10" s="77"/>
      <c r="P10" s="77"/>
      <c r="Q10" s="77"/>
      <c r="R10" s="77"/>
      <c r="S10" s="77"/>
      <c r="T10" s="77"/>
      <c r="U10" s="77"/>
      <c r="V10" s="46">
        <v>2486.25</v>
      </c>
      <c r="W10" s="179">
        <f t="shared" si="0"/>
        <v>621.5625</v>
      </c>
      <c r="X10" s="64"/>
    </row>
    <row r="11" spans="1:24" s="174" customFormat="1">
      <c r="A11" s="40">
        <f t="shared" si="1"/>
        <v>8</v>
      </c>
      <c r="B11" s="64" t="s">
        <v>78</v>
      </c>
      <c r="C11" s="45" t="s">
        <v>79</v>
      </c>
      <c r="D11" s="45" t="s">
        <v>80</v>
      </c>
      <c r="E11" s="47"/>
      <c r="F11" s="47">
        <v>619.29999999999995</v>
      </c>
      <c r="G11" s="47"/>
      <c r="H11" s="47">
        <v>626.4</v>
      </c>
      <c r="I11" s="47"/>
      <c r="J11" s="47"/>
      <c r="K11" s="47"/>
      <c r="L11" s="77">
        <v>617.29999999999995</v>
      </c>
      <c r="M11" s="77"/>
      <c r="N11" s="77">
        <v>621.20000000000005</v>
      </c>
      <c r="O11" s="77">
        <v>1</v>
      </c>
      <c r="P11" s="77"/>
      <c r="Q11" s="77"/>
      <c r="R11" s="77"/>
      <c r="S11" s="77"/>
      <c r="T11" s="77"/>
      <c r="U11" s="77"/>
      <c r="V11" s="46">
        <v>2485.1999999999998</v>
      </c>
      <c r="W11" s="179">
        <f t="shared" si="0"/>
        <v>621.29999999999995</v>
      </c>
      <c r="X11" s="64"/>
    </row>
    <row r="12" spans="1:24" s="174" customFormat="1">
      <c r="A12" s="40">
        <f t="shared" si="1"/>
        <v>9</v>
      </c>
      <c r="B12" s="128" t="s">
        <v>418</v>
      </c>
      <c r="C12" s="130" t="s">
        <v>313</v>
      </c>
      <c r="D12" s="130" t="s">
        <v>33</v>
      </c>
      <c r="E12" s="111"/>
      <c r="F12" s="111">
        <v>611.20000000000005</v>
      </c>
      <c r="G12" s="111"/>
      <c r="H12" s="111">
        <v>617.1</v>
      </c>
      <c r="I12" s="111"/>
      <c r="J12" s="111"/>
      <c r="K12" s="111"/>
      <c r="L12" s="178">
        <v>626.1</v>
      </c>
      <c r="M12" s="178"/>
      <c r="N12" s="178">
        <v>625.5</v>
      </c>
      <c r="O12" s="178">
        <v>2</v>
      </c>
      <c r="P12" s="178"/>
      <c r="Q12" s="178"/>
      <c r="R12" s="178"/>
      <c r="S12" s="178"/>
      <c r="T12" s="178"/>
      <c r="U12" s="178"/>
      <c r="V12" s="176">
        <v>2481.9</v>
      </c>
      <c r="W12" s="179">
        <f t="shared" si="0"/>
        <v>620.47500000000002</v>
      </c>
      <c r="X12" s="64"/>
    </row>
    <row r="13" spans="1:24" s="174" customFormat="1">
      <c r="A13" s="40">
        <f t="shared" si="1"/>
        <v>10</v>
      </c>
      <c r="B13" s="64" t="s">
        <v>229</v>
      </c>
      <c r="C13" s="45" t="s">
        <v>230</v>
      </c>
      <c r="D13" s="45" t="s">
        <v>80</v>
      </c>
      <c r="E13" s="47" t="s">
        <v>384</v>
      </c>
      <c r="F13" s="47">
        <v>619.4</v>
      </c>
      <c r="G13" s="47"/>
      <c r="H13" s="104">
        <v>617.6</v>
      </c>
      <c r="I13" s="47"/>
      <c r="J13" s="47"/>
      <c r="K13" s="47"/>
      <c r="L13" s="77">
        <v>621</v>
      </c>
      <c r="M13" s="77"/>
      <c r="N13" s="77">
        <v>619.9</v>
      </c>
      <c r="O13" s="46"/>
      <c r="P13" s="46"/>
      <c r="Q13" s="46"/>
      <c r="R13" s="46"/>
      <c r="S13" s="46"/>
      <c r="T13" s="46"/>
      <c r="U13" s="46"/>
      <c r="V13" s="46">
        <v>2481.75</v>
      </c>
      <c r="W13" s="179">
        <f t="shared" si="0"/>
        <v>620.4375</v>
      </c>
      <c r="X13" s="64"/>
    </row>
    <row r="14" spans="1:24" s="174" customFormat="1">
      <c r="A14" s="40">
        <f t="shared" si="1"/>
        <v>11</v>
      </c>
      <c r="B14" s="64" t="s">
        <v>220</v>
      </c>
      <c r="C14" s="45" t="s">
        <v>221</v>
      </c>
      <c r="D14" s="45" t="s">
        <v>46</v>
      </c>
      <c r="E14" s="104">
        <v>619.1</v>
      </c>
      <c r="F14" s="47">
        <v>619.4</v>
      </c>
      <c r="G14" s="47"/>
      <c r="H14" s="47">
        <v>620.29999999999995</v>
      </c>
      <c r="I14" s="47"/>
      <c r="J14" s="47"/>
      <c r="K14" s="47"/>
      <c r="L14" s="77">
        <v>621</v>
      </c>
      <c r="M14" s="77">
        <v>0.25</v>
      </c>
      <c r="N14" s="77">
        <v>620.6</v>
      </c>
      <c r="O14" s="46"/>
      <c r="P14" s="46"/>
      <c r="Q14" s="46"/>
      <c r="R14" s="46"/>
      <c r="S14" s="46"/>
      <c r="T14" s="46"/>
      <c r="U14" s="46"/>
      <c r="V14" s="46">
        <v>2481.5500000000002</v>
      </c>
      <c r="W14" s="179">
        <f t="shared" si="0"/>
        <v>620.38750000000005</v>
      </c>
      <c r="X14" s="64"/>
    </row>
    <row r="15" spans="1:24" s="174" customFormat="1">
      <c r="A15" s="40">
        <f t="shared" si="1"/>
        <v>12</v>
      </c>
      <c r="B15" s="64" t="s">
        <v>81</v>
      </c>
      <c r="C15" s="45" t="s">
        <v>82</v>
      </c>
      <c r="D15" s="45" t="s">
        <v>20</v>
      </c>
      <c r="E15" s="47"/>
      <c r="F15" s="47">
        <v>620.1</v>
      </c>
      <c r="G15" s="47">
        <v>0.5</v>
      </c>
      <c r="H15" s="47">
        <v>622.4</v>
      </c>
      <c r="I15" s="47"/>
      <c r="J15" s="47"/>
      <c r="K15" s="47"/>
      <c r="L15" s="77">
        <v>618.20000000000005</v>
      </c>
      <c r="M15" s="77"/>
      <c r="N15" s="77">
        <v>617.20000000000005</v>
      </c>
      <c r="O15" s="77"/>
      <c r="P15" s="77"/>
      <c r="Q15" s="77"/>
      <c r="R15" s="77"/>
      <c r="S15" s="77"/>
      <c r="T15" s="77"/>
      <c r="U15" s="77"/>
      <c r="V15" s="46">
        <v>2478.4</v>
      </c>
      <c r="W15" s="179">
        <f t="shared" si="0"/>
        <v>619.6</v>
      </c>
      <c r="X15" s="64"/>
    </row>
    <row r="16" spans="1:24" s="174" customFormat="1">
      <c r="A16" s="40">
        <f t="shared" si="1"/>
        <v>13</v>
      </c>
      <c r="B16" s="64" t="s">
        <v>402</v>
      </c>
      <c r="C16" s="45" t="s">
        <v>403</v>
      </c>
      <c r="D16" s="45" t="s">
        <v>20</v>
      </c>
      <c r="E16" s="47"/>
      <c r="F16" s="47">
        <v>619.70000000000005</v>
      </c>
      <c r="G16" s="47"/>
      <c r="H16" s="47">
        <v>618.1</v>
      </c>
      <c r="I16" s="47"/>
      <c r="J16" s="47"/>
      <c r="K16" s="47"/>
      <c r="L16" s="77">
        <v>618.79999999999995</v>
      </c>
      <c r="M16" s="77"/>
      <c r="N16" s="77">
        <v>619.1</v>
      </c>
      <c r="O16" s="46"/>
      <c r="P16" s="46"/>
      <c r="Q16" s="46"/>
      <c r="R16" s="46"/>
      <c r="S16" s="46"/>
      <c r="T16" s="46"/>
      <c r="U16" s="46"/>
      <c r="V16" s="46">
        <v>2475.6999999999998</v>
      </c>
      <c r="W16" s="179">
        <f t="shared" si="0"/>
        <v>618.92499999999995</v>
      </c>
      <c r="X16" s="64"/>
    </row>
    <row r="17" spans="1:24" s="174" customFormat="1">
      <c r="A17" s="40">
        <f t="shared" si="1"/>
        <v>14</v>
      </c>
      <c r="B17" s="64" t="s">
        <v>55</v>
      </c>
      <c r="C17" s="45" t="s">
        <v>56</v>
      </c>
      <c r="D17" s="45" t="s">
        <v>24</v>
      </c>
      <c r="E17" s="47"/>
      <c r="F17" s="47">
        <v>615.6</v>
      </c>
      <c r="G17" s="47"/>
      <c r="H17" s="47">
        <v>617.9</v>
      </c>
      <c r="I17" s="47"/>
      <c r="J17" s="47"/>
      <c r="K17" s="47"/>
      <c r="L17" s="77">
        <v>620.20000000000005</v>
      </c>
      <c r="M17" s="77"/>
      <c r="N17" s="77">
        <v>619.70000000000005</v>
      </c>
      <c r="O17" s="46"/>
      <c r="P17" s="46"/>
      <c r="Q17" s="46"/>
      <c r="R17" s="46"/>
      <c r="S17" s="46"/>
      <c r="T17" s="46"/>
      <c r="U17" s="46"/>
      <c r="V17" s="46">
        <v>2473.4</v>
      </c>
      <c r="W17" s="179">
        <f t="shared" si="0"/>
        <v>618.35</v>
      </c>
      <c r="X17" s="64"/>
    </row>
    <row r="18" spans="1:24" s="174" customFormat="1">
      <c r="A18" s="40">
        <f t="shared" si="1"/>
        <v>15</v>
      </c>
      <c r="B18" s="74" t="s">
        <v>327</v>
      </c>
      <c r="C18" s="45" t="s">
        <v>367</v>
      </c>
      <c r="D18" s="45" t="s">
        <v>25</v>
      </c>
      <c r="E18" s="45"/>
      <c r="F18" s="48">
        <v>622</v>
      </c>
      <c r="G18" s="48">
        <v>1</v>
      </c>
      <c r="H18" s="48">
        <v>621.4</v>
      </c>
      <c r="I18" s="48"/>
      <c r="J18" s="48"/>
      <c r="K18" s="48"/>
      <c r="L18" s="49">
        <v>613</v>
      </c>
      <c r="M18" s="50"/>
      <c r="N18" s="50">
        <v>617.20000000000005</v>
      </c>
      <c r="O18" s="50"/>
      <c r="P18" s="50"/>
      <c r="Q18" s="50"/>
      <c r="R18" s="50">
        <v>611.20000000000005</v>
      </c>
      <c r="S18" s="50"/>
      <c r="T18" s="50"/>
      <c r="U18" s="50"/>
      <c r="V18" s="46">
        <v>2472.8000000000002</v>
      </c>
      <c r="W18" s="179">
        <f t="shared" si="0"/>
        <v>618.20000000000005</v>
      </c>
      <c r="X18" s="64"/>
    </row>
    <row r="19" spans="1:24" s="174" customFormat="1">
      <c r="A19" s="40">
        <f t="shared" si="1"/>
        <v>16</v>
      </c>
      <c r="B19" s="74" t="s">
        <v>373</v>
      </c>
      <c r="C19" s="45" t="s">
        <v>328</v>
      </c>
      <c r="D19" s="45" t="s">
        <v>10</v>
      </c>
      <c r="E19" s="47"/>
      <c r="F19" s="47">
        <v>614.5</v>
      </c>
      <c r="G19" s="47"/>
      <c r="H19" s="47">
        <v>619.9</v>
      </c>
      <c r="I19" s="47"/>
      <c r="J19" s="47"/>
      <c r="K19" s="47"/>
      <c r="L19" s="77">
        <v>619.9</v>
      </c>
      <c r="M19" s="77"/>
      <c r="N19" s="77">
        <v>617.79999999999995</v>
      </c>
      <c r="O19" s="77"/>
      <c r="P19" s="77"/>
      <c r="Q19" s="77"/>
      <c r="R19" s="77"/>
      <c r="S19" s="77"/>
      <c r="T19" s="77"/>
      <c r="U19" s="77"/>
      <c r="V19" s="46">
        <v>2472.1</v>
      </c>
      <c r="W19" s="179">
        <f t="shared" si="0"/>
        <v>618.02499999999998</v>
      </c>
      <c r="X19" s="64"/>
    </row>
    <row r="20" spans="1:24" s="174" customFormat="1">
      <c r="A20" s="40">
        <f t="shared" si="1"/>
        <v>17</v>
      </c>
      <c r="B20" s="64" t="s">
        <v>22</v>
      </c>
      <c r="C20" s="45" t="s">
        <v>23</v>
      </c>
      <c r="D20" s="45" t="s">
        <v>17</v>
      </c>
      <c r="E20" s="47"/>
      <c r="F20" s="47">
        <v>619.4</v>
      </c>
      <c r="G20" s="47"/>
      <c r="H20" s="47">
        <v>615.29999999999995</v>
      </c>
      <c r="I20" s="47"/>
      <c r="J20" s="47"/>
      <c r="K20" s="47"/>
      <c r="L20" s="77">
        <v>618.4</v>
      </c>
      <c r="M20" s="77"/>
      <c r="N20" s="77">
        <v>618.6</v>
      </c>
      <c r="O20" s="46"/>
      <c r="P20" s="46"/>
      <c r="Q20" s="46"/>
      <c r="R20" s="46"/>
      <c r="S20" s="46"/>
      <c r="T20" s="46"/>
      <c r="U20" s="46"/>
      <c r="V20" s="46">
        <v>2471.6999999999998</v>
      </c>
      <c r="W20" s="179">
        <f t="shared" si="0"/>
        <v>617.92499999999995</v>
      </c>
      <c r="X20" s="64"/>
    </row>
    <row r="21" spans="1:24" s="174" customFormat="1">
      <c r="A21" s="40">
        <f t="shared" si="1"/>
        <v>18</v>
      </c>
      <c r="B21" s="64" t="s">
        <v>53</v>
      </c>
      <c r="C21" s="45" t="s">
        <v>54</v>
      </c>
      <c r="D21" s="45" t="s">
        <v>21</v>
      </c>
      <c r="E21" s="47"/>
      <c r="F21" s="47">
        <v>613.29999999999995</v>
      </c>
      <c r="G21" s="47"/>
      <c r="H21" s="47">
        <v>622.79999999999995</v>
      </c>
      <c r="I21" s="47"/>
      <c r="J21" s="47"/>
      <c r="K21" s="47"/>
      <c r="L21" s="77">
        <v>617.6</v>
      </c>
      <c r="M21" s="77"/>
      <c r="N21" s="77">
        <v>616.9</v>
      </c>
      <c r="O21" s="46"/>
      <c r="P21" s="46"/>
      <c r="Q21" s="46"/>
      <c r="R21" s="46"/>
      <c r="S21" s="46"/>
      <c r="T21" s="46"/>
      <c r="U21" s="46"/>
      <c r="V21" s="46">
        <v>2470.6</v>
      </c>
      <c r="W21" s="179">
        <f t="shared" si="0"/>
        <v>617.65</v>
      </c>
      <c r="X21" s="64"/>
    </row>
    <row r="22" spans="1:24" s="174" customFormat="1">
      <c r="A22" s="40">
        <f t="shared" si="1"/>
        <v>19</v>
      </c>
      <c r="B22" s="64" t="s">
        <v>65</v>
      </c>
      <c r="C22" s="45" t="s">
        <v>255</v>
      </c>
      <c r="D22" s="45" t="s">
        <v>52</v>
      </c>
      <c r="E22" s="47"/>
      <c r="F22" s="47">
        <v>610.9</v>
      </c>
      <c r="G22" s="47"/>
      <c r="H22" s="47">
        <v>619.29999999999995</v>
      </c>
      <c r="I22" s="47"/>
      <c r="J22" s="47"/>
      <c r="K22" s="47"/>
      <c r="L22" s="77">
        <v>620</v>
      </c>
      <c r="M22" s="77"/>
      <c r="N22" s="77">
        <v>618.29999999999995</v>
      </c>
      <c r="O22" s="46"/>
      <c r="P22" s="46"/>
      <c r="Q22" s="46"/>
      <c r="R22" s="46"/>
      <c r="S22" s="46"/>
      <c r="T22" s="46"/>
      <c r="U22" s="46"/>
      <c r="V22" s="46">
        <v>2468.5</v>
      </c>
      <c r="W22" s="179">
        <f t="shared" si="0"/>
        <v>617.125</v>
      </c>
      <c r="X22" s="64"/>
    </row>
    <row r="23" spans="1:24" s="174" customFormat="1">
      <c r="A23" s="40">
        <f t="shared" si="1"/>
        <v>20</v>
      </c>
      <c r="B23" s="64" t="s">
        <v>365</v>
      </c>
      <c r="C23" s="45" t="s">
        <v>57</v>
      </c>
      <c r="D23" s="45" t="s">
        <v>17</v>
      </c>
      <c r="E23" s="47"/>
      <c r="F23" s="47">
        <v>623.5</v>
      </c>
      <c r="G23" s="47"/>
      <c r="H23" s="47">
        <v>619.9</v>
      </c>
      <c r="I23" s="47"/>
      <c r="J23" s="47"/>
      <c r="K23" s="47"/>
      <c r="L23" s="77">
        <v>614.6</v>
      </c>
      <c r="M23" s="77"/>
      <c r="N23" s="77">
        <v>610.4</v>
      </c>
      <c r="O23" s="46"/>
      <c r="P23" s="46"/>
      <c r="Q23" s="46"/>
      <c r="R23" s="46"/>
      <c r="S23" s="46"/>
      <c r="T23" s="46"/>
      <c r="U23" s="46"/>
      <c r="V23" s="46">
        <v>2468.4</v>
      </c>
      <c r="W23" s="179">
        <f t="shared" si="0"/>
        <v>617.1</v>
      </c>
      <c r="X23" s="64"/>
    </row>
  </sheetData>
  <sortState ref="B4:X39">
    <sortCondition descending="1" ref="W4:W39"/>
  </sortState>
  <mergeCells count="1">
    <mergeCell ref="A1:X1"/>
  </mergeCells>
  <pageMargins left="0.7" right="0.7" top="0.75" bottom="0.75" header="0.3" footer="0.3"/>
  <pageSetup scale="5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"/>
  <sheetViews>
    <sheetView tabSelected="1" topLeftCell="A4" workbookViewId="0">
      <selection activeCell="B17" sqref="B17"/>
    </sheetView>
  </sheetViews>
  <sheetFormatPr defaultRowHeight="15"/>
  <cols>
    <col min="1" max="1" width="5.140625" style="113" bestFit="1" customWidth="1"/>
    <col min="2" max="2" width="31.140625" bestFit="1" customWidth="1"/>
    <col min="3" max="3" width="11.28515625" bestFit="1" customWidth="1"/>
    <col min="6" max="7" width="9.140625" style="113"/>
    <col min="10" max="10" width="9.140625" style="208"/>
    <col min="11" max="11" width="4.42578125" style="113" bestFit="1" customWidth="1"/>
    <col min="12" max="12" width="7.5703125" style="203" bestFit="1" customWidth="1"/>
    <col min="13" max="13" width="4.42578125" style="113" bestFit="1" customWidth="1"/>
    <col min="14" max="14" width="5.5703125" style="113" bestFit="1" customWidth="1"/>
    <col min="15" max="15" width="6.42578125" style="140" bestFit="1" customWidth="1"/>
    <col min="16" max="17" width="6.42578125" style="140" customWidth="1"/>
    <col min="18" max="18" width="9.140625" style="113"/>
    <col min="19" max="19" width="9.140625" style="140"/>
  </cols>
  <sheetData>
    <row r="1" spans="1:23" ht="23.25">
      <c r="A1" s="241" t="s">
        <v>438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</row>
    <row r="2" spans="1:23">
      <c r="A2" s="38"/>
      <c r="B2" s="39" t="s">
        <v>1</v>
      </c>
      <c r="C2" s="38"/>
      <c r="D2" s="38"/>
      <c r="E2" s="40"/>
      <c r="F2" s="40"/>
      <c r="G2" s="40"/>
      <c r="H2" s="40"/>
      <c r="I2" s="40"/>
      <c r="J2" s="41"/>
      <c r="K2" s="40"/>
      <c r="L2" s="110"/>
      <c r="M2" s="40"/>
      <c r="N2" s="40"/>
      <c r="O2" s="41"/>
      <c r="P2" s="41"/>
      <c r="Q2" s="41"/>
      <c r="R2" s="107"/>
      <c r="S2" s="41"/>
      <c r="T2" s="41"/>
      <c r="U2" s="41"/>
      <c r="V2" s="41"/>
      <c r="W2" s="42"/>
    </row>
    <row r="3" spans="1:23">
      <c r="A3" s="44" t="s">
        <v>2</v>
      </c>
      <c r="B3" s="108" t="s">
        <v>3</v>
      </c>
      <c r="C3" s="109" t="s">
        <v>4</v>
      </c>
      <c r="D3" s="109" t="s">
        <v>5</v>
      </c>
      <c r="E3" s="45" t="s">
        <v>381</v>
      </c>
      <c r="F3" s="45" t="s">
        <v>259</v>
      </c>
      <c r="G3" s="45" t="s">
        <v>395</v>
      </c>
      <c r="H3" s="45" t="s">
        <v>258</v>
      </c>
      <c r="I3" s="45" t="s">
        <v>394</v>
      </c>
      <c r="J3" s="46" t="s">
        <v>415</v>
      </c>
      <c r="K3" s="45" t="s">
        <v>416</v>
      </c>
      <c r="L3" s="47" t="s">
        <v>417</v>
      </c>
      <c r="M3" s="45" t="s">
        <v>416</v>
      </c>
      <c r="N3" s="45" t="s">
        <v>430</v>
      </c>
      <c r="O3" s="46" t="s">
        <v>413</v>
      </c>
      <c r="P3" s="46" t="s">
        <v>448</v>
      </c>
      <c r="Q3" s="46" t="s">
        <v>88</v>
      </c>
      <c r="R3" s="100" t="s">
        <v>424</v>
      </c>
      <c r="S3" s="46" t="s">
        <v>7</v>
      </c>
      <c r="T3" s="46" t="s">
        <v>241</v>
      </c>
      <c r="U3" s="46" t="s">
        <v>8</v>
      </c>
      <c r="V3" s="46" t="s">
        <v>9</v>
      </c>
      <c r="W3" s="65" t="s">
        <v>257</v>
      </c>
    </row>
    <row r="4" spans="1:23" s="57" customFormat="1">
      <c r="A4" s="40">
        <f>ROW(A1)</f>
        <v>1</v>
      </c>
      <c r="B4" s="64" t="s">
        <v>35</v>
      </c>
      <c r="C4" s="45" t="s">
        <v>36</v>
      </c>
      <c r="D4" s="45" t="s">
        <v>37</v>
      </c>
      <c r="E4" s="45">
        <v>621.20000000000005</v>
      </c>
      <c r="F4" s="45">
        <v>624.9</v>
      </c>
      <c r="G4" s="45">
        <v>2</v>
      </c>
      <c r="H4" s="45">
        <v>623.9</v>
      </c>
      <c r="I4" s="45">
        <v>2</v>
      </c>
      <c r="J4" s="49">
        <v>621.20000000000005</v>
      </c>
      <c r="K4" s="73">
        <v>0.25</v>
      </c>
      <c r="L4" s="48">
        <v>625.1</v>
      </c>
      <c r="M4" s="48">
        <v>0.5</v>
      </c>
      <c r="N4" s="48">
        <v>627.1</v>
      </c>
      <c r="O4" s="50">
        <v>626</v>
      </c>
      <c r="P4" s="50"/>
      <c r="Q4" s="50">
        <v>627.29999999999995</v>
      </c>
      <c r="R4" s="46">
        <v>2506</v>
      </c>
      <c r="S4" s="210">
        <f>AVERAGE(R4/4)</f>
        <v>626.5</v>
      </c>
      <c r="T4" s="46"/>
      <c r="U4" s="46"/>
      <c r="V4" s="46">
        <f>(S4+T4+U4)</f>
        <v>626.5</v>
      </c>
      <c r="W4" s="64"/>
    </row>
    <row r="5" spans="1:23" s="57" customFormat="1">
      <c r="A5" s="40">
        <f t="shared" ref="A5:A23" si="0">ROW(A2)</f>
        <v>2</v>
      </c>
      <c r="B5" s="64" t="s">
        <v>361</v>
      </c>
      <c r="C5" s="45" t="s">
        <v>279</v>
      </c>
      <c r="D5" s="45" t="s">
        <v>24</v>
      </c>
      <c r="E5" s="45"/>
      <c r="F5" s="45">
        <v>613.4</v>
      </c>
      <c r="G5" s="45"/>
      <c r="H5" s="45">
        <v>629.20000000000005</v>
      </c>
      <c r="I5" s="45"/>
      <c r="J5" s="49">
        <v>616.20000000000005</v>
      </c>
      <c r="K5" s="48"/>
      <c r="L5" s="48">
        <v>619.5</v>
      </c>
      <c r="M5" s="48"/>
      <c r="N5" s="48">
        <v>625.9</v>
      </c>
      <c r="O5" s="50">
        <v>627.20000000000005</v>
      </c>
      <c r="P5" s="50"/>
      <c r="Q5" s="50">
        <v>624.9</v>
      </c>
      <c r="R5" s="46">
        <v>2497.5</v>
      </c>
      <c r="S5" s="210">
        <f>AVERAGE(R5/4)</f>
        <v>624.375</v>
      </c>
      <c r="T5" s="46"/>
      <c r="U5" s="46"/>
      <c r="V5" s="46">
        <f>(S5+T5+U5)</f>
        <v>624.375</v>
      </c>
      <c r="W5" s="64"/>
    </row>
    <row r="6" spans="1:23" s="57" customFormat="1">
      <c r="A6" s="40">
        <f t="shared" si="0"/>
        <v>3</v>
      </c>
      <c r="B6" s="64" t="s">
        <v>252</v>
      </c>
      <c r="C6" s="45" t="s">
        <v>253</v>
      </c>
      <c r="D6" s="45" t="s">
        <v>21</v>
      </c>
      <c r="E6" s="45">
        <v>621.4</v>
      </c>
      <c r="F6" s="47">
        <v>618.70000000000005</v>
      </c>
      <c r="G6" s="47"/>
      <c r="H6" s="47">
        <v>620.9</v>
      </c>
      <c r="I6" s="47"/>
      <c r="J6" s="77">
        <v>623.9</v>
      </c>
      <c r="K6" s="47">
        <v>2</v>
      </c>
      <c r="L6" s="104">
        <v>617</v>
      </c>
      <c r="M6" s="47"/>
      <c r="N6" s="47">
        <v>622.29999999999995</v>
      </c>
      <c r="O6" s="77"/>
      <c r="P6" s="77"/>
      <c r="Q6" s="77"/>
      <c r="R6" s="46">
        <v>2487.8000000000002</v>
      </c>
      <c r="S6" s="210">
        <f>AVERAGE(R6/4)</f>
        <v>621.95000000000005</v>
      </c>
      <c r="T6" s="46"/>
      <c r="U6" s="46"/>
      <c r="V6" s="46">
        <f>(S6+T6+U6)</f>
        <v>621.95000000000005</v>
      </c>
      <c r="W6" s="64"/>
    </row>
    <row r="7" spans="1:23" s="57" customFormat="1">
      <c r="A7" s="40">
        <f t="shared" si="0"/>
        <v>4</v>
      </c>
      <c r="B7" s="102" t="s">
        <v>61</v>
      </c>
      <c r="C7" s="45" t="s">
        <v>62</v>
      </c>
      <c r="D7" s="45" t="s">
        <v>52</v>
      </c>
      <c r="E7" s="47"/>
      <c r="F7" s="47">
        <v>621.29999999999995</v>
      </c>
      <c r="G7" s="47">
        <v>0.5</v>
      </c>
      <c r="H7" s="47">
        <v>625.6</v>
      </c>
      <c r="I7" s="47">
        <v>1</v>
      </c>
      <c r="J7" s="77">
        <v>621</v>
      </c>
      <c r="K7" s="47"/>
      <c r="L7" s="47">
        <v>618.1</v>
      </c>
      <c r="M7" s="45"/>
      <c r="N7" s="45"/>
      <c r="O7" s="46"/>
      <c r="P7" s="46"/>
      <c r="Q7" s="46"/>
      <c r="R7" s="46">
        <v>2487.5</v>
      </c>
      <c r="S7" s="210">
        <f>AVERAGE(R7/4)</f>
        <v>621.875</v>
      </c>
      <c r="T7" s="46"/>
      <c r="U7" s="46"/>
      <c r="V7" s="46">
        <f>(S7+T7+U7)</f>
        <v>621.875</v>
      </c>
      <c r="W7" s="64"/>
    </row>
    <row r="8" spans="1:23" s="57" customFormat="1">
      <c r="A8" s="40">
        <f t="shared" si="0"/>
        <v>5</v>
      </c>
      <c r="B8" s="174" t="s">
        <v>363</v>
      </c>
      <c r="C8" s="45" t="s">
        <v>366</v>
      </c>
      <c r="D8" s="45" t="s">
        <v>24</v>
      </c>
      <c r="E8" s="47"/>
      <c r="F8" s="47">
        <v>618.4</v>
      </c>
      <c r="G8" s="47"/>
      <c r="H8" s="47">
        <v>625.1</v>
      </c>
      <c r="I8" s="47"/>
      <c r="J8" s="77">
        <v>623.70000000000005</v>
      </c>
      <c r="K8" s="47">
        <v>1</v>
      </c>
      <c r="L8" s="47">
        <v>617.1</v>
      </c>
      <c r="M8" s="45"/>
      <c r="N8" s="45"/>
      <c r="O8" s="46"/>
      <c r="P8" s="46"/>
      <c r="Q8" s="46"/>
      <c r="R8" s="46">
        <v>2485.3000000000002</v>
      </c>
      <c r="S8" s="210">
        <f>AVERAGE(R8/4)</f>
        <v>621.32500000000005</v>
      </c>
      <c r="T8" s="46"/>
      <c r="U8" s="46"/>
      <c r="V8" s="46">
        <f>(S8+T8+U8)</f>
        <v>621.32500000000005</v>
      </c>
      <c r="W8" s="64"/>
    </row>
    <row r="9" spans="1:23" s="57" customFormat="1">
      <c r="A9" s="40">
        <f t="shared" si="0"/>
        <v>6</v>
      </c>
      <c r="B9" s="64" t="s">
        <v>78</v>
      </c>
      <c r="C9" s="45" t="s">
        <v>79</v>
      </c>
      <c r="D9" s="45" t="s">
        <v>80</v>
      </c>
      <c r="E9" s="47"/>
      <c r="F9" s="47">
        <v>619.29999999999995</v>
      </c>
      <c r="G9" s="47"/>
      <c r="H9" s="47">
        <v>626.4</v>
      </c>
      <c r="I9" s="47">
        <v>0.25</v>
      </c>
      <c r="J9" s="77">
        <v>617.29999999999995</v>
      </c>
      <c r="K9" s="47"/>
      <c r="L9" s="47">
        <v>621.20000000000005</v>
      </c>
      <c r="M9" s="45"/>
      <c r="N9" s="45"/>
      <c r="O9" s="46"/>
      <c r="P9" s="46"/>
      <c r="Q9" s="46"/>
      <c r="R9" s="46">
        <v>2484.4499999999998</v>
      </c>
      <c r="S9" s="210">
        <f>AVERAGE(R9/4)</f>
        <v>621.11249999999995</v>
      </c>
      <c r="T9" s="46"/>
      <c r="U9" s="46"/>
      <c r="V9" s="46">
        <f>(S9+T9+U9)</f>
        <v>621.11249999999995</v>
      </c>
      <c r="W9" s="64"/>
    </row>
    <row r="10" spans="1:23" s="57" customFormat="1">
      <c r="A10" s="40">
        <f t="shared" si="0"/>
        <v>7</v>
      </c>
      <c r="B10" s="64" t="s">
        <v>229</v>
      </c>
      <c r="C10" s="45" t="s">
        <v>230</v>
      </c>
      <c r="D10" s="45" t="s">
        <v>80</v>
      </c>
      <c r="E10" s="47">
        <v>621.20000000000005</v>
      </c>
      <c r="F10" s="47">
        <v>619.4</v>
      </c>
      <c r="G10" s="47"/>
      <c r="H10" s="104">
        <v>617.6</v>
      </c>
      <c r="I10" s="47"/>
      <c r="J10" s="77">
        <v>621</v>
      </c>
      <c r="K10" s="47"/>
      <c r="L10" s="47">
        <v>619.9</v>
      </c>
      <c r="M10" s="47">
        <v>1</v>
      </c>
      <c r="N10" s="47"/>
      <c r="O10" s="77"/>
      <c r="P10" s="77"/>
      <c r="Q10" s="77"/>
      <c r="R10" s="46">
        <v>2482.5</v>
      </c>
      <c r="S10" s="210">
        <f>AVERAGE(R10/4)</f>
        <v>620.625</v>
      </c>
      <c r="T10" s="46"/>
      <c r="U10" s="46"/>
      <c r="V10" s="46">
        <f>(S10+T10+U10)</f>
        <v>620.625</v>
      </c>
      <c r="W10" s="64"/>
    </row>
    <row r="11" spans="1:23" s="57" customFormat="1">
      <c r="A11" s="40">
        <f t="shared" si="0"/>
        <v>8</v>
      </c>
      <c r="B11" s="128" t="s">
        <v>418</v>
      </c>
      <c r="C11" s="130" t="s">
        <v>313</v>
      </c>
      <c r="D11" s="130" t="s">
        <v>33</v>
      </c>
      <c r="E11" s="201"/>
      <c r="F11" s="213">
        <v>611.20000000000005</v>
      </c>
      <c r="G11" s="213"/>
      <c r="H11" s="213">
        <v>617.1</v>
      </c>
      <c r="I11" s="202"/>
      <c r="J11" s="204">
        <v>626.1</v>
      </c>
      <c r="K11" s="202"/>
      <c r="L11" s="202">
        <v>625.5</v>
      </c>
      <c r="M11" s="202">
        <v>2</v>
      </c>
      <c r="N11" s="202"/>
      <c r="O11" s="204"/>
      <c r="P11" s="204"/>
      <c r="Q11" s="204"/>
      <c r="R11" s="119">
        <v>2481.9</v>
      </c>
      <c r="S11" s="210">
        <f>AVERAGE(R11/4)</f>
        <v>620.47500000000002</v>
      </c>
      <c r="T11" s="36"/>
      <c r="U11" s="36"/>
      <c r="V11" s="46">
        <f>(S11+T11+U11)</f>
        <v>620.47500000000002</v>
      </c>
      <c r="W11" s="64"/>
    </row>
    <row r="12" spans="1:23" s="57" customFormat="1">
      <c r="A12" s="40">
        <f t="shared" si="0"/>
        <v>9</v>
      </c>
      <c r="B12" s="64" t="s">
        <v>81</v>
      </c>
      <c r="C12" s="45" t="s">
        <v>82</v>
      </c>
      <c r="D12" s="45" t="s">
        <v>20</v>
      </c>
      <c r="E12" s="47"/>
      <c r="F12" s="47">
        <v>620.1</v>
      </c>
      <c r="G12" s="47"/>
      <c r="H12" s="47">
        <v>622.4</v>
      </c>
      <c r="I12" s="47"/>
      <c r="J12" s="77">
        <v>618.20000000000005</v>
      </c>
      <c r="K12" s="47"/>
      <c r="L12" s="47">
        <v>617.20000000000005</v>
      </c>
      <c r="M12" s="45"/>
      <c r="N12" s="45"/>
      <c r="O12" s="46"/>
      <c r="P12" s="46"/>
      <c r="Q12" s="46"/>
      <c r="R12" s="46">
        <v>2477.9</v>
      </c>
      <c r="S12" s="210">
        <f>AVERAGE(R12/4)</f>
        <v>619.47500000000002</v>
      </c>
      <c r="T12" s="46"/>
      <c r="U12" s="46"/>
      <c r="V12" s="46">
        <f>(S12+T12+U12)</f>
        <v>619.47500000000002</v>
      </c>
      <c r="W12" s="64"/>
    </row>
    <row r="13" spans="1:23" s="57" customFormat="1">
      <c r="A13" s="40">
        <f t="shared" si="0"/>
        <v>10</v>
      </c>
      <c r="B13" s="64" t="s">
        <v>402</v>
      </c>
      <c r="C13" s="45" t="s">
        <v>403</v>
      </c>
      <c r="D13" s="45" t="s">
        <v>20</v>
      </c>
      <c r="E13" s="47"/>
      <c r="F13" s="47">
        <v>619.70000000000005</v>
      </c>
      <c r="G13" s="47">
        <v>1</v>
      </c>
      <c r="H13" s="47">
        <v>618.1</v>
      </c>
      <c r="I13" s="47"/>
      <c r="J13" s="77">
        <v>618.79999999999995</v>
      </c>
      <c r="K13" s="47"/>
      <c r="L13" s="47">
        <v>619.1</v>
      </c>
      <c r="M13" s="45"/>
      <c r="N13" s="45"/>
      <c r="O13" s="46"/>
      <c r="P13" s="46"/>
      <c r="Q13" s="46"/>
      <c r="R13" s="46">
        <v>2476.6999999999998</v>
      </c>
      <c r="S13" s="210">
        <f>AVERAGE(R13/4)</f>
        <v>619.17499999999995</v>
      </c>
      <c r="T13" s="46"/>
      <c r="U13" s="46"/>
      <c r="V13" s="46">
        <f>(S13+T13+U13)</f>
        <v>619.17499999999995</v>
      </c>
      <c r="W13" s="64"/>
    </row>
    <row r="14" spans="1:23" s="57" customFormat="1">
      <c r="A14" s="40">
        <f t="shared" si="0"/>
        <v>11</v>
      </c>
      <c r="B14" s="74" t="s">
        <v>327</v>
      </c>
      <c r="C14" s="45" t="s">
        <v>367</v>
      </c>
      <c r="D14" s="45" t="s">
        <v>25</v>
      </c>
      <c r="E14" s="45"/>
      <c r="F14" s="48">
        <v>622</v>
      </c>
      <c r="G14" s="48"/>
      <c r="H14" s="48">
        <v>621.4</v>
      </c>
      <c r="I14" s="48">
        <v>0.5</v>
      </c>
      <c r="J14" s="50">
        <v>613</v>
      </c>
      <c r="K14" s="48"/>
      <c r="L14" s="48">
        <v>617.20000000000005</v>
      </c>
      <c r="M14" s="48"/>
      <c r="N14" s="48"/>
      <c r="O14" s="49">
        <v>611.20000000000005</v>
      </c>
      <c r="P14" s="49"/>
      <c r="Q14" s="49"/>
      <c r="R14" s="46">
        <v>2474.1</v>
      </c>
      <c r="S14" s="210">
        <f>AVERAGE(R14/4)</f>
        <v>618.52499999999998</v>
      </c>
      <c r="T14" s="46"/>
      <c r="U14" s="46"/>
      <c r="V14" s="46">
        <f>(S14+T14+U14)</f>
        <v>618.52499999999998</v>
      </c>
      <c r="W14" s="64"/>
    </row>
    <row r="15" spans="1:23" s="57" customFormat="1">
      <c r="A15" s="40">
        <f t="shared" si="0"/>
        <v>12</v>
      </c>
      <c r="B15" s="64" t="s">
        <v>55</v>
      </c>
      <c r="C15" s="45" t="s">
        <v>56</v>
      </c>
      <c r="D15" s="45" t="s">
        <v>24</v>
      </c>
      <c r="E15" s="47"/>
      <c r="F15" s="47">
        <v>615.6</v>
      </c>
      <c r="G15" s="47"/>
      <c r="H15" s="47">
        <v>617.9</v>
      </c>
      <c r="I15" s="47"/>
      <c r="J15" s="77">
        <v>620.20000000000005</v>
      </c>
      <c r="K15" s="47"/>
      <c r="L15" s="47">
        <v>619.70000000000005</v>
      </c>
      <c r="M15" s="47">
        <v>0.25</v>
      </c>
      <c r="N15" s="47"/>
      <c r="O15" s="77"/>
      <c r="P15" s="77"/>
      <c r="Q15" s="77"/>
      <c r="R15" s="46">
        <v>2473.65</v>
      </c>
      <c r="S15" s="210">
        <f>AVERAGE(R15/4)</f>
        <v>618.41250000000002</v>
      </c>
      <c r="T15" s="46"/>
      <c r="U15" s="46"/>
      <c r="V15" s="46">
        <f>(S15+T15+U15)</f>
        <v>618.41250000000002</v>
      </c>
      <c r="W15" s="64"/>
    </row>
    <row r="16" spans="1:23" s="57" customFormat="1">
      <c r="A16" s="40">
        <f t="shared" si="0"/>
        <v>13</v>
      </c>
      <c r="B16" s="64" t="s">
        <v>22</v>
      </c>
      <c r="C16" s="45" t="s">
        <v>23</v>
      </c>
      <c r="D16" s="45" t="s">
        <v>17</v>
      </c>
      <c r="E16" s="47"/>
      <c r="F16" s="236">
        <v>619.4</v>
      </c>
      <c r="G16" s="236"/>
      <c r="H16" s="236">
        <v>615.29999999999995</v>
      </c>
      <c r="I16" s="236"/>
      <c r="J16" s="237">
        <v>618.4</v>
      </c>
      <c r="K16" s="236"/>
      <c r="L16" s="236">
        <v>618.6</v>
      </c>
      <c r="M16" s="45"/>
      <c r="N16" s="45"/>
      <c r="O16" s="46"/>
      <c r="P16" s="46"/>
      <c r="Q16" s="46"/>
      <c r="R16" s="46">
        <v>2471.6999999999998</v>
      </c>
      <c r="S16" s="210">
        <f>AVERAGE(R16/4)</f>
        <v>617.92499999999995</v>
      </c>
      <c r="T16" s="46"/>
      <c r="U16" s="46"/>
      <c r="V16" s="46">
        <f>(S16+T16+U16)</f>
        <v>617.92499999999995</v>
      </c>
      <c r="W16" s="64"/>
    </row>
    <row r="17" spans="1:23" s="57" customFormat="1">
      <c r="A17" s="40">
        <f t="shared" si="0"/>
        <v>14</v>
      </c>
      <c r="B17" s="74" t="s">
        <v>464</v>
      </c>
      <c r="C17" s="45" t="s">
        <v>465</v>
      </c>
      <c r="D17" s="45" t="s">
        <v>21</v>
      </c>
      <c r="E17" s="205"/>
      <c r="F17" s="206">
        <v>620</v>
      </c>
      <c r="G17" s="206"/>
      <c r="H17" s="205">
        <v>621.20000000000005</v>
      </c>
      <c r="I17" s="205"/>
      <c r="J17" s="245">
        <v>615.20000000000005</v>
      </c>
      <c r="K17" s="206"/>
      <c r="L17" s="209">
        <v>613.79999999999995</v>
      </c>
      <c r="M17" s="206"/>
      <c r="N17" s="206"/>
      <c r="O17" s="215"/>
      <c r="P17" s="215"/>
      <c r="Q17" s="215"/>
      <c r="R17" s="206">
        <v>2470.1999999999998</v>
      </c>
      <c r="S17" s="210">
        <f>AVERAGE(R17/4)</f>
        <v>617.54999999999995</v>
      </c>
      <c r="T17" s="205"/>
      <c r="U17" s="205"/>
      <c r="V17" s="46">
        <f>(S17+T17+U17)</f>
        <v>617.54999999999995</v>
      </c>
      <c r="W17" s="205"/>
    </row>
    <row r="18" spans="1:23" s="57" customFormat="1">
      <c r="A18" s="40">
        <f t="shared" si="0"/>
        <v>15</v>
      </c>
      <c r="B18" s="64" t="s">
        <v>65</v>
      </c>
      <c r="C18" s="45" t="s">
        <v>255</v>
      </c>
      <c r="D18" s="45" t="s">
        <v>52</v>
      </c>
      <c r="E18" s="47"/>
      <c r="F18" s="47">
        <v>610.9</v>
      </c>
      <c r="G18" s="47"/>
      <c r="H18" s="47">
        <v>619.29999999999995</v>
      </c>
      <c r="I18" s="47"/>
      <c r="J18" s="77">
        <v>620.20000000000005</v>
      </c>
      <c r="K18" s="47"/>
      <c r="L18" s="47">
        <v>618.29999999999995</v>
      </c>
      <c r="M18" s="45"/>
      <c r="N18" s="45"/>
      <c r="O18" s="46"/>
      <c r="P18" s="46"/>
      <c r="Q18" s="46"/>
      <c r="R18" s="46">
        <v>2468.6999999999998</v>
      </c>
      <c r="S18" s="210">
        <f>AVERAGE(R18/4)</f>
        <v>617.17499999999995</v>
      </c>
      <c r="T18" s="46"/>
      <c r="U18" s="46"/>
      <c r="V18" s="46">
        <f>(S18+T18+U18)</f>
        <v>617.17499999999995</v>
      </c>
      <c r="W18" s="64"/>
    </row>
    <row r="19" spans="1:23" s="57" customFormat="1">
      <c r="A19" s="40">
        <f t="shared" si="0"/>
        <v>16</v>
      </c>
      <c r="B19" s="64" t="s">
        <v>365</v>
      </c>
      <c r="C19" s="45" t="s">
        <v>57</v>
      </c>
      <c r="D19" s="45" t="s">
        <v>17</v>
      </c>
      <c r="E19" s="47"/>
      <c r="F19" s="47">
        <v>623.5</v>
      </c>
      <c r="G19" s="47"/>
      <c r="H19" s="47">
        <v>619.9</v>
      </c>
      <c r="I19" s="47"/>
      <c r="J19" s="77">
        <v>614.6</v>
      </c>
      <c r="K19" s="47"/>
      <c r="L19" s="104">
        <v>610.4</v>
      </c>
      <c r="M19" s="45"/>
      <c r="N19" s="45"/>
      <c r="O19" s="46"/>
      <c r="P19" s="46"/>
      <c r="Q19" s="46"/>
      <c r="R19" s="46">
        <v>2468.4</v>
      </c>
      <c r="S19" s="210">
        <f>AVERAGE(R19/4)</f>
        <v>617.1</v>
      </c>
      <c r="T19" s="46"/>
      <c r="U19" s="46"/>
      <c r="V19" s="46">
        <f>(S19+T19+U19)</f>
        <v>617.1</v>
      </c>
      <c r="W19" s="64"/>
    </row>
    <row r="20" spans="1:23" s="57" customFormat="1">
      <c r="A20" s="40">
        <f t="shared" si="0"/>
        <v>17</v>
      </c>
      <c r="B20" s="205" t="s">
        <v>439</v>
      </c>
      <c r="C20" s="45" t="s">
        <v>440</v>
      </c>
      <c r="D20" s="45" t="s">
        <v>17</v>
      </c>
      <c r="E20" s="211"/>
      <c r="F20" s="209">
        <v>617.20000000000005</v>
      </c>
      <c r="G20" s="209"/>
      <c r="H20" s="211">
        <v>617.9</v>
      </c>
      <c r="I20" s="211"/>
      <c r="J20" s="207">
        <v>613.5</v>
      </c>
      <c r="K20" s="209"/>
      <c r="L20" s="209">
        <v>619.79999999999995</v>
      </c>
      <c r="M20" s="206"/>
      <c r="N20" s="206"/>
      <c r="O20" s="215"/>
      <c r="P20" s="215"/>
      <c r="Q20" s="215"/>
      <c r="R20" s="206">
        <v>2468.4</v>
      </c>
      <c r="S20" s="210">
        <f>AVERAGE(R20/4)</f>
        <v>617.1</v>
      </c>
      <c r="T20" s="205"/>
      <c r="U20" s="205"/>
      <c r="V20" s="46">
        <f>(S20+T20+U20)</f>
        <v>617.1</v>
      </c>
      <c r="W20" s="64"/>
    </row>
    <row r="21" spans="1:23" s="57" customFormat="1">
      <c r="A21" s="40">
        <f t="shared" si="0"/>
        <v>18</v>
      </c>
      <c r="B21" s="64" t="s">
        <v>368</v>
      </c>
      <c r="C21" s="45" t="s">
        <v>369</v>
      </c>
      <c r="D21" s="45" t="s">
        <v>10</v>
      </c>
      <c r="E21" s="47"/>
      <c r="F21" s="47">
        <v>619.1</v>
      </c>
      <c r="G21" s="47"/>
      <c r="H21" s="47">
        <v>609.79999999999995</v>
      </c>
      <c r="I21" s="47"/>
      <c r="J21" s="77">
        <v>622.6</v>
      </c>
      <c r="K21" s="47"/>
      <c r="L21" s="47">
        <v>615.9</v>
      </c>
      <c r="M21" s="45"/>
      <c r="N21" s="45"/>
      <c r="O21" s="46"/>
      <c r="P21" s="46"/>
      <c r="Q21" s="46"/>
      <c r="R21" s="46">
        <v>2467.4</v>
      </c>
      <c r="S21" s="210">
        <f>AVERAGE(R21/4)</f>
        <v>616.85</v>
      </c>
      <c r="T21" s="46"/>
      <c r="U21" s="46"/>
      <c r="V21" s="46">
        <f>(S21+T21+U21)</f>
        <v>616.85</v>
      </c>
      <c r="W21" s="64"/>
    </row>
    <row r="22" spans="1:23" s="57" customFormat="1">
      <c r="A22" s="40">
        <f t="shared" si="0"/>
        <v>19</v>
      </c>
      <c r="B22" s="64" t="s">
        <v>63</v>
      </c>
      <c r="C22" s="45" t="s">
        <v>64</v>
      </c>
      <c r="D22" s="45" t="s">
        <v>21</v>
      </c>
      <c r="E22" s="47"/>
      <c r="F22" s="47">
        <v>614.9</v>
      </c>
      <c r="G22" s="47"/>
      <c r="H22" s="47">
        <v>620.5</v>
      </c>
      <c r="I22" s="47"/>
      <c r="J22" s="77">
        <v>615.29999999999995</v>
      </c>
      <c r="K22" s="47"/>
      <c r="L22" s="47">
        <v>613</v>
      </c>
      <c r="M22" s="45"/>
      <c r="N22" s="45"/>
      <c r="O22" s="46"/>
      <c r="P22" s="46"/>
      <c r="Q22" s="46"/>
      <c r="R22" s="46">
        <v>2463.6999999999998</v>
      </c>
      <c r="S22" s="210">
        <f>AVERAGE(R22/4)</f>
        <v>615.92499999999995</v>
      </c>
      <c r="T22" s="46"/>
      <c r="U22" s="46"/>
      <c r="V22" s="46">
        <f>(S22+T22+U22)</f>
        <v>615.92499999999995</v>
      </c>
      <c r="W22" s="64"/>
    </row>
    <row r="23" spans="1:23" s="57" customFormat="1">
      <c r="A23" s="40">
        <f t="shared" si="0"/>
        <v>20</v>
      </c>
      <c r="B23" s="74" t="s">
        <v>362</v>
      </c>
      <c r="C23" s="45" t="s">
        <v>371</v>
      </c>
      <c r="D23" s="45" t="s">
        <v>114</v>
      </c>
      <c r="E23" s="47"/>
      <c r="F23" s="47">
        <v>616.1</v>
      </c>
      <c r="G23" s="47"/>
      <c r="H23" s="47">
        <v>613.70000000000005</v>
      </c>
      <c r="I23" s="47"/>
      <c r="J23" s="77">
        <v>613.5</v>
      </c>
      <c r="K23" s="47"/>
      <c r="L23" s="47">
        <v>613.20000000000005</v>
      </c>
      <c r="M23" s="45"/>
      <c r="N23" s="45"/>
      <c r="O23" s="46"/>
      <c r="P23" s="46"/>
      <c r="Q23" s="46"/>
      <c r="R23" s="46">
        <v>2456.5</v>
      </c>
      <c r="S23" s="210">
        <f>AVERAGE(R23/4)</f>
        <v>614.125</v>
      </c>
      <c r="T23" s="46"/>
      <c r="U23" s="46"/>
      <c r="V23" s="46">
        <f>(S23+T23+U23)</f>
        <v>614.125</v>
      </c>
      <c r="W23" s="64"/>
    </row>
    <row r="24" spans="1:23">
      <c r="A24" s="113">
        <v>21</v>
      </c>
      <c r="B24" s="74" t="s">
        <v>364</v>
      </c>
      <c r="C24" s="45" t="s">
        <v>370</v>
      </c>
      <c r="D24" s="45" t="s">
        <v>24</v>
      </c>
      <c r="E24" s="47"/>
      <c r="F24" s="47">
        <v>615.20000000000005</v>
      </c>
      <c r="G24" s="47"/>
      <c r="H24" s="47">
        <v>619</v>
      </c>
      <c r="I24" s="47"/>
      <c r="J24" s="77">
        <v>611.20000000000005</v>
      </c>
      <c r="K24" s="47"/>
      <c r="L24" s="47">
        <v>607.6</v>
      </c>
      <c r="M24" s="45"/>
      <c r="N24" s="45"/>
      <c r="O24" s="46"/>
      <c r="P24" s="46"/>
      <c r="Q24" s="46"/>
      <c r="R24" s="46">
        <v>2453</v>
      </c>
      <c r="S24" s="210">
        <f>AVERAGE(R24/4)</f>
        <v>613.25</v>
      </c>
      <c r="T24" s="41"/>
      <c r="U24" s="41"/>
      <c r="V24" s="46">
        <f>(S24+T24+U24)</f>
        <v>613.25</v>
      </c>
      <c r="W24" s="62"/>
    </row>
  </sheetData>
  <sortState ref="B4:W24">
    <sortCondition descending="1" ref="V4:V24"/>
  </sortState>
  <mergeCells count="1">
    <mergeCell ref="A1:W1"/>
  </mergeCells>
  <pageMargins left="0.7" right="0.7" top="0.75" bottom="0.75" header="0.3" footer="0.3"/>
  <pageSetup scale="5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24"/>
  <sheetViews>
    <sheetView zoomScale="73" zoomScaleNormal="73" workbookViewId="0">
      <pane xSplit="4" topLeftCell="L1" activePane="topRight" state="frozen"/>
      <selection pane="topRight" sqref="A1:Z24"/>
    </sheetView>
  </sheetViews>
  <sheetFormatPr defaultRowHeight="15.75"/>
  <cols>
    <col min="1" max="1" width="9.140625" style="34"/>
    <col min="2" max="2" width="39.85546875" style="2" customWidth="1"/>
    <col min="3" max="3" width="12.42578125" style="3" customWidth="1"/>
    <col min="4" max="4" width="13.5703125" style="3" customWidth="1"/>
    <col min="5" max="5" width="9.140625" style="3" bestFit="1" customWidth="1"/>
    <col min="6" max="6" width="10.28515625" style="3" bestFit="1" customWidth="1"/>
    <col min="7" max="7" width="10.28515625" style="67" bestFit="1" customWidth="1"/>
    <col min="8" max="8" width="10.140625" style="3" bestFit="1" customWidth="1"/>
    <col min="9" max="9" width="6.85546875" style="3" bestFit="1" customWidth="1"/>
    <col min="10" max="10" width="13.85546875" style="3" bestFit="1" customWidth="1"/>
    <col min="11" max="13" width="14" style="67" customWidth="1"/>
    <col min="14" max="14" width="14" style="3" customWidth="1"/>
    <col min="15" max="15" width="6" style="3" bestFit="1" customWidth="1"/>
    <col min="16" max="16" width="10.140625" style="3" bestFit="1" customWidth="1"/>
    <col min="17" max="21" width="10.140625" style="3" customWidth="1"/>
    <col min="22" max="22" width="10.5703125" style="32" customWidth="1"/>
    <col min="23" max="24" width="10.140625" style="13" customWidth="1"/>
    <col min="25" max="25" width="9.140625" style="13" customWidth="1"/>
    <col min="26" max="26" width="11.140625" style="13" bestFit="1" customWidth="1"/>
    <col min="27" max="16384" width="9.140625" style="2"/>
  </cols>
  <sheetData>
    <row r="2" spans="1:27" s="29" customFormat="1" ht="20.25">
      <c r="A2" s="33" t="s">
        <v>164</v>
      </c>
      <c r="B2" s="27"/>
      <c r="C2" s="26"/>
      <c r="D2" s="26"/>
      <c r="E2" s="26"/>
      <c r="F2" s="26"/>
      <c r="G2" s="71"/>
      <c r="H2" s="26"/>
      <c r="I2" s="26"/>
      <c r="J2" s="26"/>
      <c r="K2" s="71"/>
      <c r="L2" s="71"/>
      <c r="M2" s="71"/>
      <c r="N2" s="26"/>
      <c r="O2" s="26"/>
      <c r="P2" s="26"/>
      <c r="Q2" s="26"/>
      <c r="R2" s="26"/>
      <c r="S2" s="26"/>
      <c r="T2" s="26"/>
      <c r="U2" s="26"/>
      <c r="V2" s="30"/>
      <c r="W2" s="28"/>
      <c r="X2" s="28"/>
      <c r="Y2" s="28"/>
      <c r="Z2" s="28"/>
      <c r="AA2" s="27"/>
    </row>
    <row r="3" spans="1:27" ht="18.75">
      <c r="A3" s="24"/>
      <c r="B3" s="25" t="s">
        <v>161</v>
      </c>
      <c r="C3" s="9"/>
      <c r="D3" s="9"/>
      <c r="E3" s="9"/>
      <c r="F3" s="9"/>
      <c r="G3" s="66"/>
      <c r="H3" s="9"/>
      <c r="I3" s="9"/>
      <c r="J3" s="9"/>
      <c r="K3" s="66"/>
      <c r="L3" s="66"/>
      <c r="M3" s="66"/>
      <c r="N3" s="9"/>
      <c r="O3" s="9"/>
      <c r="P3" s="9"/>
      <c r="Q3" s="9"/>
      <c r="R3" s="9"/>
      <c r="S3" s="9"/>
      <c r="T3" s="9"/>
      <c r="U3" s="9"/>
      <c r="V3" s="31"/>
      <c r="W3" s="10"/>
      <c r="X3" s="10"/>
      <c r="Y3" s="10"/>
      <c r="Z3" s="10"/>
      <c r="AA3" s="12"/>
    </row>
    <row r="4" spans="1:27">
      <c r="A4" s="24" t="s">
        <v>165</v>
      </c>
      <c r="B4" s="12" t="s">
        <v>3</v>
      </c>
      <c r="C4" s="9" t="s">
        <v>4</v>
      </c>
      <c r="D4" s="9" t="s">
        <v>5</v>
      </c>
      <c r="E4" s="9" t="s">
        <v>380</v>
      </c>
      <c r="F4" s="9" t="s">
        <v>381</v>
      </c>
      <c r="G4" s="66" t="s">
        <v>386</v>
      </c>
      <c r="H4" s="9" t="s">
        <v>387</v>
      </c>
      <c r="I4" s="9" t="s">
        <v>388</v>
      </c>
      <c r="J4" s="9" t="s">
        <v>407</v>
      </c>
      <c r="K4" s="66" t="s">
        <v>413</v>
      </c>
      <c r="L4" s="66" t="s">
        <v>412</v>
      </c>
      <c r="M4" s="66" t="s">
        <v>414</v>
      </c>
      <c r="N4" s="9" t="s">
        <v>415</v>
      </c>
      <c r="O4" s="9" t="s">
        <v>416</v>
      </c>
      <c r="P4" s="9" t="s">
        <v>417</v>
      </c>
      <c r="Q4" s="9" t="s">
        <v>416</v>
      </c>
      <c r="R4" s="9" t="s">
        <v>430</v>
      </c>
      <c r="S4" s="9" t="s">
        <v>413</v>
      </c>
      <c r="T4" s="9" t="s">
        <v>448</v>
      </c>
      <c r="U4" s="9" t="s">
        <v>88</v>
      </c>
      <c r="V4" s="31" t="s">
        <v>424</v>
      </c>
      <c r="W4" s="10" t="s">
        <v>7</v>
      </c>
      <c r="X4" s="10" t="s">
        <v>241</v>
      </c>
      <c r="Y4" s="10" t="s">
        <v>89</v>
      </c>
      <c r="Z4" s="10" t="s">
        <v>9</v>
      </c>
      <c r="AA4" s="12" t="s">
        <v>257</v>
      </c>
    </row>
    <row r="5" spans="1:27">
      <c r="A5" s="9">
        <f>ROW(A1)</f>
        <v>1</v>
      </c>
      <c r="B5" s="15" t="s">
        <v>177</v>
      </c>
      <c r="C5" s="16" t="s">
        <v>178</v>
      </c>
      <c r="D5" s="9" t="s">
        <v>114</v>
      </c>
      <c r="E5" s="19"/>
      <c r="F5" s="19"/>
      <c r="G5" s="19">
        <v>577</v>
      </c>
      <c r="H5" s="19" t="s">
        <v>261</v>
      </c>
      <c r="I5" s="19"/>
      <c r="J5" s="19"/>
      <c r="K5" s="19"/>
      <c r="L5" s="19"/>
      <c r="M5" s="19"/>
      <c r="N5" s="19">
        <v>583</v>
      </c>
      <c r="O5" s="19"/>
      <c r="P5" s="19">
        <v>589</v>
      </c>
      <c r="Q5" s="19"/>
      <c r="R5" s="232">
        <v>583</v>
      </c>
      <c r="S5" s="233">
        <v>578</v>
      </c>
      <c r="T5" s="232" t="s">
        <v>451</v>
      </c>
      <c r="U5" s="232">
        <v>581</v>
      </c>
      <c r="V5" s="10">
        <v>1753</v>
      </c>
      <c r="W5" s="10">
        <f t="shared" ref="W5:W20" si="0">AVERAGE(V5/3)</f>
        <v>584.33333333333337</v>
      </c>
      <c r="X5" s="10"/>
      <c r="Y5" s="10"/>
      <c r="Z5" s="10">
        <f t="shared" ref="Z5:Z20" si="1">SUM(W5:Y5)</f>
        <v>584.33333333333337</v>
      </c>
      <c r="AA5" s="12"/>
    </row>
    <row r="6" spans="1:27">
      <c r="A6" s="9">
        <f t="shared" ref="A6:A24" si="2">ROW(A2)</f>
        <v>2</v>
      </c>
      <c r="B6" s="12" t="s">
        <v>284</v>
      </c>
      <c r="C6" s="9" t="s">
        <v>285</v>
      </c>
      <c r="D6" s="9" t="s">
        <v>17</v>
      </c>
      <c r="E6" s="9"/>
      <c r="F6" s="9"/>
      <c r="G6" s="9" t="s">
        <v>290</v>
      </c>
      <c r="H6" s="9" t="s">
        <v>389</v>
      </c>
      <c r="I6" s="9"/>
      <c r="J6" s="9"/>
      <c r="K6" s="9"/>
      <c r="L6" s="9"/>
      <c r="M6" s="9">
        <v>585</v>
      </c>
      <c r="N6" s="230">
        <v>578</v>
      </c>
      <c r="O6" s="230">
        <v>0.5</v>
      </c>
      <c r="P6" s="229">
        <v>585</v>
      </c>
      <c r="Q6" s="229">
        <v>2</v>
      </c>
      <c r="R6" s="229"/>
      <c r="S6" s="229"/>
      <c r="T6" s="229" t="s">
        <v>452</v>
      </c>
      <c r="U6" s="229" t="s">
        <v>455</v>
      </c>
      <c r="V6" s="10">
        <v>1751.25</v>
      </c>
      <c r="W6" s="10">
        <f t="shared" si="0"/>
        <v>583.75</v>
      </c>
      <c r="X6" s="10"/>
      <c r="Y6" s="10"/>
      <c r="Z6" s="10">
        <f t="shared" si="1"/>
        <v>583.75</v>
      </c>
      <c r="AA6" s="12"/>
    </row>
    <row r="7" spans="1:27">
      <c r="A7" s="9">
        <f t="shared" si="2"/>
        <v>3</v>
      </c>
      <c r="B7" s="12" t="s">
        <v>240</v>
      </c>
      <c r="C7" s="9" t="s">
        <v>99</v>
      </c>
      <c r="D7" s="9" t="s">
        <v>11</v>
      </c>
      <c r="E7" s="9"/>
      <c r="F7" s="9"/>
      <c r="G7" s="9"/>
      <c r="H7" s="9"/>
      <c r="I7" s="9" t="s">
        <v>427</v>
      </c>
      <c r="J7" s="229">
        <v>581</v>
      </c>
      <c r="K7" s="229"/>
      <c r="L7" s="229"/>
      <c r="M7" s="229" t="s">
        <v>254</v>
      </c>
      <c r="N7" s="229">
        <v>581</v>
      </c>
      <c r="O7" s="229">
        <v>1</v>
      </c>
      <c r="P7" s="229"/>
      <c r="Q7" s="229"/>
      <c r="R7" s="229"/>
      <c r="S7" s="229"/>
      <c r="T7" s="229"/>
      <c r="U7" s="230">
        <v>579</v>
      </c>
      <c r="V7" s="10">
        <v>1745.25</v>
      </c>
      <c r="W7" s="10">
        <f t="shared" si="0"/>
        <v>581.75</v>
      </c>
      <c r="X7" s="10"/>
      <c r="Y7" s="10"/>
      <c r="Z7" s="10">
        <f t="shared" si="1"/>
        <v>581.75</v>
      </c>
      <c r="AA7" s="12"/>
    </row>
    <row r="8" spans="1:27" ht="18" customHeight="1">
      <c r="A8" s="9">
        <f t="shared" si="2"/>
        <v>4</v>
      </c>
      <c r="B8" s="12" t="s">
        <v>169</v>
      </c>
      <c r="C8" s="18">
        <v>34503</v>
      </c>
      <c r="D8" s="9" t="s">
        <v>32</v>
      </c>
      <c r="E8" s="20"/>
      <c r="F8" s="20"/>
      <c r="G8" s="20"/>
      <c r="H8" s="20"/>
      <c r="I8" s="20"/>
      <c r="J8" s="229" t="s">
        <v>256</v>
      </c>
      <c r="K8" s="229"/>
      <c r="L8" s="229"/>
      <c r="M8" s="229">
        <v>579</v>
      </c>
      <c r="N8" s="229"/>
      <c r="O8" s="229"/>
      <c r="P8" s="230">
        <v>576</v>
      </c>
      <c r="Q8" s="229"/>
      <c r="R8" s="229"/>
      <c r="S8" s="229"/>
      <c r="T8" s="229"/>
      <c r="U8" s="229">
        <v>576</v>
      </c>
      <c r="V8" s="10">
        <v>1739</v>
      </c>
      <c r="W8" s="10">
        <f t="shared" si="0"/>
        <v>579.66666666666663</v>
      </c>
      <c r="X8" s="10"/>
      <c r="Y8" s="10">
        <v>2</v>
      </c>
      <c r="Z8" s="10">
        <f t="shared" si="1"/>
        <v>581.66666666666663</v>
      </c>
      <c r="AA8" s="12"/>
    </row>
    <row r="9" spans="1:27">
      <c r="A9" s="9">
        <f t="shared" si="2"/>
        <v>5</v>
      </c>
      <c r="B9" s="12" t="s">
        <v>166</v>
      </c>
      <c r="C9" s="9" t="s">
        <v>167</v>
      </c>
      <c r="D9" s="9" t="s">
        <v>24</v>
      </c>
      <c r="E9" s="9"/>
      <c r="F9" s="9"/>
      <c r="G9" s="20">
        <v>578</v>
      </c>
      <c r="H9" s="20" t="s">
        <v>256</v>
      </c>
      <c r="I9" s="20"/>
      <c r="J9" s="20"/>
      <c r="K9" s="20"/>
      <c r="L9" s="20"/>
      <c r="M9" s="20"/>
      <c r="N9" s="21">
        <v>574</v>
      </c>
      <c r="O9" s="20"/>
      <c r="P9" s="20">
        <v>581</v>
      </c>
      <c r="Q9" s="9"/>
      <c r="R9" s="9"/>
      <c r="S9" s="9"/>
      <c r="T9" s="9"/>
      <c r="U9" s="9"/>
      <c r="V9" s="10">
        <v>1743</v>
      </c>
      <c r="W9" s="10">
        <f t="shared" si="0"/>
        <v>581</v>
      </c>
      <c r="X9" s="10"/>
      <c r="Y9" s="10"/>
      <c r="Z9" s="10">
        <f t="shared" si="1"/>
        <v>581</v>
      </c>
      <c r="AA9" s="12"/>
    </row>
    <row r="10" spans="1:27">
      <c r="A10" s="9">
        <f t="shared" si="2"/>
        <v>6</v>
      </c>
      <c r="B10" s="12" t="s">
        <v>91</v>
      </c>
      <c r="C10" s="17">
        <v>29997</v>
      </c>
      <c r="D10" s="9" t="s">
        <v>14</v>
      </c>
      <c r="E10" s="9"/>
      <c r="F10" s="9"/>
      <c r="G10" s="9">
        <v>576</v>
      </c>
      <c r="H10" s="21">
        <v>575</v>
      </c>
      <c r="I10" s="20"/>
      <c r="J10" s="20"/>
      <c r="K10" s="20"/>
      <c r="L10" s="20">
        <v>575</v>
      </c>
      <c r="M10" s="20"/>
      <c r="N10" s="20">
        <v>581</v>
      </c>
      <c r="O10" s="20">
        <v>2</v>
      </c>
      <c r="P10" s="20">
        <v>581</v>
      </c>
      <c r="Q10" s="20">
        <v>1</v>
      </c>
      <c r="R10" s="20"/>
      <c r="S10" s="20"/>
      <c r="T10" s="20"/>
      <c r="U10" s="20"/>
      <c r="V10" s="10">
        <v>1740</v>
      </c>
      <c r="W10" s="10">
        <f t="shared" si="0"/>
        <v>580</v>
      </c>
      <c r="X10" s="10"/>
      <c r="Y10" s="10"/>
      <c r="Z10" s="10">
        <f t="shared" si="1"/>
        <v>580</v>
      </c>
      <c r="AA10" s="12"/>
    </row>
    <row r="11" spans="1:27">
      <c r="A11" s="9">
        <f t="shared" si="2"/>
        <v>7</v>
      </c>
      <c r="B11" s="12" t="s">
        <v>93</v>
      </c>
      <c r="C11" s="17">
        <v>32139</v>
      </c>
      <c r="D11" s="9" t="s">
        <v>92</v>
      </c>
      <c r="E11" s="9"/>
      <c r="F11" s="9"/>
      <c r="G11" s="9">
        <v>576</v>
      </c>
      <c r="H11" s="9">
        <v>569</v>
      </c>
      <c r="I11" s="9"/>
      <c r="J11" s="9"/>
      <c r="K11" s="20">
        <v>577</v>
      </c>
      <c r="L11" s="21">
        <v>573</v>
      </c>
      <c r="M11" s="20"/>
      <c r="N11" s="20">
        <v>580</v>
      </c>
      <c r="O11" s="20"/>
      <c r="P11" s="20">
        <v>581</v>
      </c>
      <c r="Q11" s="20">
        <v>0.25</v>
      </c>
      <c r="R11" s="20"/>
      <c r="S11" s="20"/>
      <c r="T11" s="20"/>
      <c r="U11" s="20"/>
      <c r="V11" s="10">
        <v>1738.25</v>
      </c>
      <c r="W11" s="10">
        <f t="shared" si="0"/>
        <v>579.41666666666663</v>
      </c>
      <c r="X11" s="10"/>
      <c r="Y11" s="10"/>
      <c r="Z11" s="10">
        <f t="shared" si="1"/>
        <v>579.41666666666663</v>
      </c>
      <c r="AA11" s="12"/>
    </row>
    <row r="12" spans="1:27">
      <c r="A12" s="9">
        <f t="shared" si="2"/>
        <v>8</v>
      </c>
      <c r="B12" s="12" t="s">
        <v>97</v>
      </c>
      <c r="C12" s="18">
        <v>36040</v>
      </c>
      <c r="D12" s="9" t="s">
        <v>17</v>
      </c>
      <c r="E12" s="9"/>
      <c r="F12" s="9" t="s">
        <v>385</v>
      </c>
      <c r="G12" s="9" t="s">
        <v>262</v>
      </c>
      <c r="H12" s="9">
        <v>577</v>
      </c>
      <c r="I12" s="9"/>
      <c r="J12" s="9"/>
      <c r="K12" s="9"/>
      <c r="L12" s="9"/>
      <c r="M12" s="9"/>
      <c r="N12" s="9">
        <v>579</v>
      </c>
      <c r="O12" s="9"/>
      <c r="P12" s="35">
        <v>581</v>
      </c>
      <c r="Q12" s="35"/>
      <c r="R12" s="35">
        <v>580</v>
      </c>
      <c r="S12" s="234">
        <v>575</v>
      </c>
      <c r="T12" s="114"/>
      <c r="U12" s="114">
        <v>572</v>
      </c>
      <c r="V12" s="10">
        <v>1736</v>
      </c>
      <c r="W12" s="10">
        <f t="shared" si="0"/>
        <v>578.66666666666663</v>
      </c>
      <c r="X12" s="10"/>
      <c r="Y12" s="10"/>
      <c r="Z12" s="10">
        <f t="shared" si="1"/>
        <v>578.66666666666663</v>
      </c>
      <c r="AA12" s="12"/>
    </row>
    <row r="13" spans="1:27">
      <c r="A13" s="9">
        <f t="shared" si="2"/>
        <v>9</v>
      </c>
      <c r="B13" s="133" t="s">
        <v>168</v>
      </c>
      <c r="C13" s="134" t="s">
        <v>94</v>
      </c>
      <c r="D13" s="134" t="s">
        <v>11</v>
      </c>
      <c r="E13" s="9"/>
      <c r="F13" s="9"/>
      <c r="G13" s="20">
        <v>582</v>
      </c>
      <c r="H13" s="21">
        <v>564</v>
      </c>
      <c r="I13" s="20"/>
      <c r="J13" s="20"/>
      <c r="K13" s="20"/>
      <c r="L13" s="20"/>
      <c r="M13" s="20"/>
      <c r="N13" s="20">
        <v>580</v>
      </c>
      <c r="O13" s="20">
        <v>0.25</v>
      </c>
      <c r="P13" s="20">
        <v>573</v>
      </c>
      <c r="Q13" s="9"/>
      <c r="R13" s="9"/>
      <c r="S13" s="9"/>
      <c r="T13" s="9"/>
      <c r="U13" s="9"/>
      <c r="V13" s="10">
        <v>1735.25</v>
      </c>
      <c r="W13" s="10">
        <f t="shared" si="0"/>
        <v>578.41666666666663</v>
      </c>
      <c r="X13" s="10"/>
      <c r="Y13" s="10"/>
      <c r="Z13" s="10">
        <f t="shared" si="1"/>
        <v>578.41666666666663</v>
      </c>
      <c r="AA13" s="12"/>
    </row>
    <row r="14" spans="1:27">
      <c r="A14" s="9">
        <f t="shared" si="2"/>
        <v>10</v>
      </c>
      <c r="B14" s="12" t="s">
        <v>242</v>
      </c>
      <c r="C14" s="9" t="s">
        <v>243</v>
      </c>
      <c r="D14" s="9" t="s">
        <v>10</v>
      </c>
      <c r="E14" s="9"/>
      <c r="F14" s="9" t="s">
        <v>352</v>
      </c>
      <c r="G14" s="9">
        <v>572</v>
      </c>
      <c r="H14" s="9">
        <v>574</v>
      </c>
      <c r="I14" s="9"/>
      <c r="J14" s="9"/>
      <c r="K14" s="9"/>
      <c r="L14" s="9"/>
      <c r="M14" s="9"/>
      <c r="N14" s="9">
        <v>577</v>
      </c>
      <c r="O14" s="9"/>
      <c r="P14" s="35">
        <v>584</v>
      </c>
      <c r="Q14" s="35"/>
      <c r="R14" s="35">
        <v>574</v>
      </c>
      <c r="S14" s="114">
        <v>574</v>
      </c>
      <c r="T14" s="114"/>
      <c r="U14" s="234">
        <v>577</v>
      </c>
      <c r="V14" s="10">
        <v>1735</v>
      </c>
      <c r="W14" s="10">
        <f t="shared" si="0"/>
        <v>578.33333333333337</v>
      </c>
      <c r="X14" s="10"/>
      <c r="Y14" s="10"/>
      <c r="Z14" s="10">
        <f t="shared" si="1"/>
        <v>578.33333333333337</v>
      </c>
      <c r="AA14" s="12"/>
    </row>
    <row r="15" spans="1:27">
      <c r="A15" s="9">
        <f t="shared" si="2"/>
        <v>11</v>
      </c>
      <c r="B15" s="12" t="s">
        <v>90</v>
      </c>
      <c r="C15" s="17">
        <v>32015</v>
      </c>
      <c r="D15" s="9" t="s">
        <v>11</v>
      </c>
      <c r="E15" s="9"/>
      <c r="F15" s="9"/>
      <c r="G15" s="9"/>
      <c r="H15" s="9"/>
      <c r="I15" s="9" t="s">
        <v>428</v>
      </c>
      <c r="J15" s="21">
        <v>575</v>
      </c>
      <c r="K15" s="20"/>
      <c r="L15" s="20"/>
      <c r="M15" s="20">
        <v>577</v>
      </c>
      <c r="N15" s="20">
        <v>576</v>
      </c>
      <c r="O15" s="20"/>
      <c r="P15" s="20">
        <v>581</v>
      </c>
      <c r="Q15" s="20">
        <v>0.5</v>
      </c>
      <c r="R15" s="20"/>
      <c r="S15" s="20"/>
      <c r="T15" s="20"/>
      <c r="U15" s="20"/>
      <c r="V15" s="10">
        <v>1734.5</v>
      </c>
      <c r="W15" s="10">
        <f t="shared" si="0"/>
        <v>578.16666666666663</v>
      </c>
      <c r="X15" s="10"/>
      <c r="Y15" s="10"/>
      <c r="Z15" s="10">
        <f t="shared" si="1"/>
        <v>578.16666666666663</v>
      </c>
      <c r="AA15" s="12"/>
    </row>
    <row r="16" spans="1:27">
      <c r="A16" s="9">
        <f t="shared" si="2"/>
        <v>12</v>
      </c>
      <c r="B16" s="12" t="s">
        <v>34</v>
      </c>
      <c r="C16" s="17">
        <v>33326</v>
      </c>
      <c r="D16" s="9" t="s">
        <v>11</v>
      </c>
      <c r="E16" s="9"/>
      <c r="F16" s="9"/>
      <c r="G16" s="20" t="s">
        <v>260</v>
      </c>
      <c r="H16" s="20">
        <v>573</v>
      </c>
      <c r="I16" s="20"/>
      <c r="J16" s="20"/>
      <c r="K16" s="20"/>
      <c r="L16" s="20"/>
      <c r="M16" s="20"/>
      <c r="N16" s="21">
        <v>575</v>
      </c>
      <c r="O16" s="20"/>
      <c r="P16" s="20">
        <v>579</v>
      </c>
      <c r="Q16" s="9"/>
      <c r="R16" s="9"/>
      <c r="S16" s="9"/>
      <c r="T16" s="9"/>
      <c r="U16" s="9"/>
      <c r="V16" s="10">
        <v>1733</v>
      </c>
      <c r="W16" s="10">
        <f t="shared" si="0"/>
        <v>577.66666666666663</v>
      </c>
      <c r="X16" s="10"/>
      <c r="Y16" s="10"/>
      <c r="Z16" s="10">
        <f t="shared" si="1"/>
        <v>577.66666666666663</v>
      </c>
      <c r="AA16" s="12"/>
    </row>
    <row r="17" spans="1:27">
      <c r="A17" s="9">
        <f t="shared" si="2"/>
        <v>13</v>
      </c>
      <c r="B17" s="12" t="s">
        <v>83</v>
      </c>
      <c r="C17" s="9" t="s">
        <v>84</v>
      </c>
      <c r="D17" s="9" t="s">
        <v>11</v>
      </c>
      <c r="E17" s="9">
        <v>578</v>
      </c>
      <c r="F17" s="9"/>
      <c r="G17" s="21">
        <v>575</v>
      </c>
      <c r="H17" s="20" t="s">
        <v>163</v>
      </c>
      <c r="I17" s="20"/>
      <c r="J17" s="20"/>
      <c r="K17" s="20"/>
      <c r="L17" s="20"/>
      <c r="M17" s="20"/>
      <c r="N17" s="20">
        <v>577</v>
      </c>
      <c r="O17" s="20"/>
      <c r="P17" s="20">
        <v>576</v>
      </c>
      <c r="Q17" s="20"/>
      <c r="R17" s="20"/>
      <c r="S17" s="20"/>
      <c r="T17" s="20"/>
      <c r="U17" s="20"/>
      <c r="V17" s="10">
        <v>1730</v>
      </c>
      <c r="W17" s="10">
        <f t="shared" si="0"/>
        <v>576.66666666666663</v>
      </c>
      <c r="X17" s="10"/>
      <c r="Y17" s="10"/>
      <c r="Z17" s="10">
        <f t="shared" si="1"/>
        <v>576.66666666666663</v>
      </c>
      <c r="AA17" s="12"/>
    </row>
    <row r="18" spans="1:27">
      <c r="A18" s="9">
        <f t="shared" si="2"/>
        <v>14</v>
      </c>
      <c r="B18" s="12" t="s">
        <v>231</v>
      </c>
      <c r="C18" s="9" t="s">
        <v>232</v>
      </c>
      <c r="D18" s="9" t="s">
        <v>17</v>
      </c>
      <c r="E18" s="9"/>
      <c r="F18" s="9"/>
      <c r="G18" s="21">
        <v>562</v>
      </c>
      <c r="H18" s="20">
        <v>574</v>
      </c>
      <c r="I18" s="20"/>
      <c r="J18" s="20"/>
      <c r="K18" s="20"/>
      <c r="L18" s="20"/>
      <c r="M18" s="20"/>
      <c r="N18" s="20">
        <v>575</v>
      </c>
      <c r="O18" s="20"/>
      <c r="P18" s="20">
        <v>579</v>
      </c>
      <c r="Q18" s="9"/>
      <c r="R18" s="9"/>
      <c r="S18" s="9"/>
      <c r="T18" s="9"/>
      <c r="U18" s="9"/>
      <c r="V18" s="10">
        <v>1728</v>
      </c>
      <c r="W18" s="10">
        <f t="shared" si="0"/>
        <v>576</v>
      </c>
      <c r="X18" s="10"/>
      <c r="Y18" s="10"/>
      <c r="Z18" s="10">
        <f t="shared" si="1"/>
        <v>576</v>
      </c>
      <c r="AA18" s="12"/>
    </row>
    <row r="19" spans="1:27">
      <c r="A19" s="9">
        <f t="shared" si="2"/>
        <v>15</v>
      </c>
      <c r="B19" s="133" t="s">
        <v>95</v>
      </c>
      <c r="C19" s="134" t="s">
        <v>96</v>
      </c>
      <c r="D19" s="134" t="s">
        <v>71</v>
      </c>
      <c r="E19" s="9"/>
      <c r="F19" s="9"/>
      <c r="G19" s="20">
        <v>574</v>
      </c>
      <c r="H19" s="21">
        <v>573</v>
      </c>
      <c r="I19" s="20"/>
      <c r="J19" s="20"/>
      <c r="K19" s="20"/>
      <c r="L19" s="20"/>
      <c r="M19" s="20"/>
      <c r="N19" s="20">
        <v>576</v>
      </c>
      <c r="O19" s="20"/>
      <c r="P19" s="20">
        <v>576</v>
      </c>
      <c r="Q19" s="9"/>
      <c r="R19" s="9"/>
      <c r="S19" s="9"/>
      <c r="T19" s="9"/>
      <c r="U19" s="9"/>
      <c r="V19" s="10">
        <v>1726</v>
      </c>
      <c r="W19" s="10">
        <f t="shared" si="0"/>
        <v>575.33333333333337</v>
      </c>
      <c r="X19" s="10"/>
      <c r="Y19" s="10"/>
      <c r="Z19" s="10">
        <f t="shared" si="1"/>
        <v>575.33333333333337</v>
      </c>
      <c r="AA19" s="12"/>
    </row>
    <row r="20" spans="1:27">
      <c r="A20" s="9">
        <f t="shared" si="2"/>
        <v>16</v>
      </c>
      <c r="B20" s="12" t="s">
        <v>224</v>
      </c>
      <c r="C20" s="9" t="s">
        <v>140</v>
      </c>
      <c r="D20" s="9" t="s">
        <v>32</v>
      </c>
      <c r="E20" s="9"/>
      <c r="F20" s="9"/>
      <c r="G20" s="21">
        <v>562</v>
      </c>
      <c r="H20" s="20">
        <v>579</v>
      </c>
      <c r="I20" s="20"/>
      <c r="J20" s="20"/>
      <c r="K20" s="20"/>
      <c r="L20" s="20"/>
      <c r="M20" s="20"/>
      <c r="N20" s="20">
        <v>572</v>
      </c>
      <c r="O20" s="20"/>
      <c r="P20" s="20">
        <v>575</v>
      </c>
      <c r="Q20" s="9"/>
      <c r="R20" s="9"/>
      <c r="S20" s="9"/>
      <c r="T20" s="9"/>
      <c r="U20" s="9"/>
      <c r="V20" s="10">
        <v>1726</v>
      </c>
      <c r="W20" s="10">
        <f t="shared" si="0"/>
        <v>575.33333333333337</v>
      </c>
      <c r="X20" s="10"/>
      <c r="Y20" s="10"/>
      <c r="Z20" s="10">
        <f t="shared" si="1"/>
        <v>575.33333333333337</v>
      </c>
      <c r="AA20" s="12"/>
    </row>
    <row r="21" spans="1:27">
      <c r="A21" s="9">
        <f t="shared" si="2"/>
        <v>17</v>
      </c>
      <c r="B21" s="12" t="s">
        <v>286</v>
      </c>
      <c r="C21" s="9" t="s">
        <v>287</v>
      </c>
      <c r="D21" s="9" t="s">
        <v>11</v>
      </c>
      <c r="E21" s="9"/>
      <c r="F21" s="9"/>
      <c r="G21" s="20">
        <v>576</v>
      </c>
      <c r="H21" s="21">
        <v>573</v>
      </c>
      <c r="I21" s="20"/>
      <c r="J21" s="20"/>
      <c r="K21" s="20"/>
      <c r="L21" s="20"/>
      <c r="M21" s="20"/>
      <c r="N21" s="20">
        <v>574</v>
      </c>
      <c r="O21" s="20"/>
      <c r="P21" s="20">
        <v>575</v>
      </c>
      <c r="Q21" s="9"/>
      <c r="R21" s="9"/>
      <c r="S21" s="9"/>
      <c r="T21" s="9"/>
      <c r="U21" s="9"/>
      <c r="V21" s="10">
        <v>1725</v>
      </c>
      <c r="W21" s="10">
        <f t="shared" ref="W21:W24" si="3">AVERAGE(V21/3)</f>
        <v>575</v>
      </c>
      <c r="X21" s="10"/>
      <c r="Y21" s="10"/>
      <c r="Z21" s="10">
        <f t="shared" ref="Z21:Z24" si="4">SUM(W21:Y21)</f>
        <v>575</v>
      </c>
      <c r="AA21" s="12"/>
    </row>
    <row r="22" spans="1:27">
      <c r="A22" s="9">
        <f t="shared" si="2"/>
        <v>18</v>
      </c>
      <c r="B22" s="12" t="s">
        <v>73</v>
      </c>
      <c r="C22" s="9" t="s">
        <v>308</v>
      </c>
      <c r="D22" s="9" t="s">
        <v>20</v>
      </c>
      <c r="E22" s="9"/>
      <c r="F22" s="9"/>
      <c r="G22" s="21">
        <v>572</v>
      </c>
      <c r="H22" s="20">
        <v>574</v>
      </c>
      <c r="I22" s="20"/>
      <c r="J22" s="20"/>
      <c r="K22" s="20"/>
      <c r="L22" s="20"/>
      <c r="M22" s="20"/>
      <c r="N22" s="20">
        <v>575</v>
      </c>
      <c r="O22" s="20"/>
      <c r="P22" s="20">
        <v>575</v>
      </c>
      <c r="Q22" s="9"/>
      <c r="R22" s="9"/>
      <c r="S22" s="9"/>
      <c r="T22" s="9"/>
      <c r="U22" s="9"/>
      <c r="V22" s="10">
        <v>1724</v>
      </c>
      <c r="W22" s="10">
        <f t="shared" si="3"/>
        <v>574.66666666666663</v>
      </c>
      <c r="X22" s="10"/>
      <c r="Y22" s="10"/>
      <c r="Z22" s="10">
        <f t="shared" si="4"/>
        <v>574.66666666666663</v>
      </c>
      <c r="AA22" s="12"/>
    </row>
    <row r="23" spans="1:27">
      <c r="A23" s="9">
        <f t="shared" si="2"/>
        <v>19</v>
      </c>
      <c r="B23" s="12" t="s">
        <v>233</v>
      </c>
      <c r="C23" s="9" t="s">
        <v>234</v>
      </c>
      <c r="D23" s="9" t="s">
        <v>20</v>
      </c>
      <c r="E23" s="9"/>
      <c r="F23" s="9"/>
      <c r="G23" s="20">
        <v>576</v>
      </c>
      <c r="H23" s="21">
        <v>569</v>
      </c>
      <c r="I23" s="20"/>
      <c r="J23" s="20"/>
      <c r="K23" s="20"/>
      <c r="L23" s="20"/>
      <c r="M23" s="20"/>
      <c r="N23" s="20">
        <v>570</v>
      </c>
      <c r="O23" s="20"/>
      <c r="P23" s="20">
        <v>577</v>
      </c>
      <c r="Q23" s="9"/>
      <c r="R23" s="9"/>
      <c r="S23" s="9"/>
      <c r="T23" s="9"/>
      <c r="U23" s="9"/>
      <c r="V23" s="10">
        <v>1723</v>
      </c>
      <c r="W23" s="10">
        <f t="shared" si="3"/>
        <v>574.33333333333337</v>
      </c>
      <c r="X23" s="10"/>
      <c r="Y23" s="10"/>
      <c r="Z23" s="10">
        <f t="shared" si="4"/>
        <v>574.33333333333337</v>
      </c>
      <c r="AA23" s="12"/>
    </row>
    <row r="24" spans="1:27">
      <c r="A24" s="9">
        <f t="shared" si="2"/>
        <v>20</v>
      </c>
      <c r="B24" s="12" t="s">
        <v>113</v>
      </c>
      <c r="C24" s="18">
        <v>35179</v>
      </c>
      <c r="D24" s="9" t="s">
        <v>32</v>
      </c>
      <c r="E24" s="9"/>
      <c r="F24" s="9"/>
      <c r="G24" s="20">
        <v>576</v>
      </c>
      <c r="H24" s="21">
        <v>570</v>
      </c>
      <c r="I24" s="20"/>
      <c r="J24" s="20"/>
      <c r="K24" s="20"/>
      <c r="L24" s="20"/>
      <c r="M24" s="20"/>
      <c r="N24" s="20">
        <v>572</v>
      </c>
      <c r="O24" s="20"/>
      <c r="P24" s="20">
        <v>574</v>
      </c>
      <c r="Q24" s="9"/>
      <c r="R24" s="9"/>
      <c r="S24" s="9"/>
      <c r="T24" s="9"/>
      <c r="U24" s="9"/>
      <c r="V24" s="10">
        <v>1722</v>
      </c>
      <c r="W24" s="10">
        <f t="shared" si="3"/>
        <v>574</v>
      </c>
      <c r="X24" s="10"/>
      <c r="Y24" s="10"/>
      <c r="Z24" s="10">
        <f t="shared" si="4"/>
        <v>574</v>
      </c>
      <c r="AA24" s="12"/>
    </row>
  </sheetData>
  <sortState ref="B5:AF20">
    <sortCondition descending="1" ref="Z5:Z20"/>
  </sortState>
  <pageMargins left="0.7" right="0.7" top="0.75" bottom="0.75" header="0.3" footer="0.3"/>
  <pageSetup paperSize="9" scale="4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3"/>
  <sheetViews>
    <sheetView workbookViewId="0">
      <selection sqref="A1:V23"/>
    </sheetView>
  </sheetViews>
  <sheetFormatPr defaultColWidth="72" defaultRowHeight="12.75"/>
  <cols>
    <col min="1" max="1" width="6.140625" style="61" bestFit="1" customWidth="1"/>
    <col min="2" max="2" width="32.7109375" style="61" bestFit="1" customWidth="1"/>
    <col min="3" max="3" width="9.85546875" style="61" bestFit="1" customWidth="1"/>
    <col min="4" max="4" width="8.85546875" style="61" bestFit="1" customWidth="1"/>
    <col min="5" max="5" width="7.140625" style="61" bestFit="1" customWidth="1"/>
    <col min="6" max="7" width="7.5703125" style="61" bestFit="1" customWidth="1"/>
    <col min="8" max="8" width="8.42578125" style="61" bestFit="1" customWidth="1"/>
    <col min="9" max="9" width="7.5703125" style="61" bestFit="1" customWidth="1"/>
    <col min="10" max="10" width="4.42578125" style="61" bestFit="1" customWidth="1"/>
    <col min="11" max="11" width="4.42578125" style="175" customWidth="1"/>
    <col min="12" max="12" width="4" style="189" bestFit="1" customWidth="1"/>
    <col min="13" max="13" width="7.5703125" style="190" bestFit="1" customWidth="1"/>
    <col min="14" max="14" width="4" style="177" bestFit="1" customWidth="1"/>
    <col min="15" max="15" width="5.7109375" style="177" bestFit="1" customWidth="1"/>
    <col min="16" max="16" width="5.5703125" style="177" customWidth="1"/>
    <col min="17" max="17" width="6.42578125" style="177" bestFit="1" customWidth="1"/>
    <col min="18" max="20" width="6.42578125" style="177" customWidth="1"/>
    <col min="21" max="21" width="8.42578125" style="61" bestFit="1" customWidth="1"/>
    <col min="22" max="22" width="6.42578125" style="61" bestFit="1" customWidth="1"/>
    <col min="23" max="16384" width="72" style="61"/>
  </cols>
  <sheetData>
    <row r="1" spans="1:22" s="175" customFormat="1">
      <c r="A1" s="186" t="s">
        <v>396</v>
      </c>
      <c r="B1" s="187"/>
      <c r="C1" s="187"/>
      <c r="D1" s="187"/>
      <c r="E1" s="45"/>
      <c r="F1" s="45"/>
      <c r="G1" s="45"/>
      <c r="H1" s="45"/>
      <c r="I1" s="45"/>
      <c r="J1" s="45"/>
      <c r="K1" s="45"/>
      <c r="L1" s="46"/>
      <c r="M1" s="45"/>
      <c r="N1" s="46"/>
      <c r="O1" s="46"/>
      <c r="P1" s="46"/>
      <c r="Q1" s="46"/>
      <c r="R1" s="46"/>
      <c r="S1" s="46"/>
      <c r="T1" s="46"/>
      <c r="U1" s="46"/>
      <c r="V1" s="46"/>
    </row>
    <row r="2" spans="1:22" s="175" customFormat="1">
      <c r="A2" s="45"/>
      <c r="B2" s="64" t="s">
        <v>161</v>
      </c>
      <c r="C2" s="45"/>
      <c r="D2" s="45"/>
      <c r="E2" s="45"/>
      <c r="F2" s="45"/>
      <c r="G2" s="45"/>
      <c r="H2" s="45"/>
      <c r="I2" s="45"/>
      <c r="J2" s="45"/>
      <c r="K2" s="45"/>
      <c r="L2" s="46"/>
      <c r="M2" s="45"/>
      <c r="N2" s="46"/>
      <c r="O2" s="46"/>
      <c r="P2" s="46"/>
      <c r="Q2" s="46"/>
      <c r="R2" s="46"/>
      <c r="S2" s="46"/>
      <c r="T2" s="46"/>
      <c r="U2" s="46"/>
      <c r="V2" s="46"/>
    </row>
    <row r="3" spans="1:22" s="175" customFormat="1">
      <c r="A3" s="45" t="s">
        <v>165</v>
      </c>
      <c r="B3" s="64" t="s">
        <v>3</v>
      </c>
      <c r="C3" s="45" t="s">
        <v>4</v>
      </c>
      <c r="D3" s="45" t="s">
        <v>5</v>
      </c>
      <c r="E3" s="45" t="s">
        <v>380</v>
      </c>
      <c r="F3" s="45" t="s">
        <v>381</v>
      </c>
      <c r="G3" s="45" t="s">
        <v>386</v>
      </c>
      <c r="H3" s="45" t="s">
        <v>395</v>
      </c>
      <c r="I3" s="45" t="s">
        <v>387</v>
      </c>
      <c r="J3" s="45" t="s">
        <v>394</v>
      </c>
      <c r="K3" s="45" t="s">
        <v>415</v>
      </c>
      <c r="L3" s="46" t="s">
        <v>416</v>
      </c>
      <c r="M3" s="45" t="s">
        <v>431</v>
      </c>
      <c r="N3" s="46" t="s">
        <v>416</v>
      </c>
      <c r="O3" s="46" t="s">
        <v>430</v>
      </c>
      <c r="P3" s="46" t="s">
        <v>416</v>
      </c>
      <c r="Q3" s="46" t="s">
        <v>413</v>
      </c>
      <c r="R3" s="46" t="s">
        <v>416</v>
      </c>
      <c r="S3" s="46" t="s">
        <v>448</v>
      </c>
      <c r="T3" s="46" t="s">
        <v>88</v>
      </c>
      <c r="U3" s="46" t="s">
        <v>424</v>
      </c>
      <c r="V3" s="46" t="s">
        <v>7</v>
      </c>
    </row>
    <row r="4" spans="1:22" s="174" customFormat="1">
      <c r="A4" s="45">
        <f>ROW(A1)</f>
        <v>1</v>
      </c>
      <c r="B4" s="102" t="s">
        <v>177</v>
      </c>
      <c r="C4" s="184" t="s">
        <v>178</v>
      </c>
      <c r="D4" s="45" t="s">
        <v>114</v>
      </c>
      <c r="E4" s="99"/>
      <c r="F4" s="99"/>
      <c r="G4" s="99">
        <v>577</v>
      </c>
      <c r="H4" s="99">
        <v>2</v>
      </c>
      <c r="I4" s="99">
        <v>580</v>
      </c>
      <c r="J4" s="99">
        <v>2</v>
      </c>
      <c r="K4" s="99">
        <v>583</v>
      </c>
      <c r="L4" s="188"/>
      <c r="M4" s="99">
        <v>589</v>
      </c>
      <c r="N4" s="188"/>
      <c r="O4" s="216">
        <v>583</v>
      </c>
      <c r="P4" s="216">
        <v>3</v>
      </c>
      <c r="Q4" s="217">
        <v>578</v>
      </c>
      <c r="R4" s="217">
        <v>2</v>
      </c>
      <c r="S4" s="216">
        <v>586</v>
      </c>
      <c r="T4" s="216" t="s">
        <v>456</v>
      </c>
      <c r="U4" s="46">
        <v>1756</v>
      </c>
      <c r="V4" s="46">
        <f t="shared" ref="V4:V23" si="0">AVERAGE(U4/3)</f>
        <v>585.33333333333337</v>
      </c>
    </row>
    <row r="5" spans="1:22" s="174" customFormat="1">
      <c r="A5" s="45">
        <f t="shared" ref="A5:A13" si="1">ROW(A2)</f>
        <v>2</v>
      </c>
      <c r="B5" s="64" t="s">
        <v>97</v>
      </c>
      <c r="C5" s="173">
        <v>36040</v>
      </c>
      <c r="D5" s="45" t="s">
        <v>17</v>
      </c>
      <c r="E5" s="45"/>
      <c r="F5" s="45" t="s">
        <v>385</v>
      </c>
      <c r="G5" s="45">
        <v>582</v>
      </c>
      <c r="H5" s="45">
        <v>0.5</v>
      </c>
      <c r="I5" s="45">
        <v>577</v>
      </c>
      <c r="J5" s="45">
        <v>0.25</v>
      </c>
      <c r="K5" s="45">
        <v>579</v>
      </c>
      <c r="L5" s="46"/>
      <c r="M5" s="48">
        <v>581</v>
      </c>
      <c r="N5" s="50"/>
      <c r="O5" s="50">
        <v>580</v>
      </c>
      <c r="P5" s="50">
        <v>0.5</v>
      </c>
      <c r="Q5" s="231">
        <v>575</v>
      </c>
      <c r="R5" s="50"/>
      <c r="S5" s="50"/>
      <c r="T5" s="49">
        <v>572</v>
      </c>
      <c r="U5" s="46">
        <v>1736.5</v>
      </c>
      <c r="V5" s="46">
        <f t="shared" si="0"/>
        <v>578.83333333333337</v>
      </c>
    </row>
    <row r="6" spans="1:22" s="174" customFormat="1">
      <c r="A6" s="45">
        <f t="shared" si="1"/>
        <v>3</v>
      </c>
      <c r="B6" s="64" t="s">
        <v>242</v>
      </c>
      <c r="C6" s="45" t="s">
        <v>243</v>
      </c>
      <c r="D6" s="45" t="s">
        <v>10</v>
      </c>
      <c r="E6" s="45"/>
      <c r="F6" s="45" t="s">
        <v>352</v>
      </c>
      <c r="G6" s="45">
        <v>572</v>
      </c>
      <c r="H6" s="45"/>
      <c r="I6" s="45">
        <v>574</v>
      </c>
      <c r="J6" s="45"/>
      <c r="K6" s="45">
        <v>577</v>
      </c>
      <c r="L6" s="46"/>
      <c r="M6" s="48">
        <v>584</v>
      </c>
      <c r="N6" s="50"/>
      <c r="O6" s="49">
        <v>574</v>
      </c>
      <c r="P6" s="50"/>
      <c r="Q6" s="50">
        <v>574</v>
      </c>
      <c r="R6" s="50">
        <v>0.25</v>
      </c>
      <c r="S6" s="50"/>
      <c r="T6" s="50" t="s">
        <v>249</v>
      </c>
      <c r="U6" s="46">
        <v>1736.25</v>
      </c>
      <c r="V6" s="46">
        <f t="shared" si="0"/>
        <v>578.75</v>
      </c>
    </row>
    <row r="7" spans="1:22" s="174" customFormat="1">
      <c r="A7" s="45">
        <f t="shared" si="1"/>
        <v>4</v>
      </c>
      <c r="B7" s="64" t="s">
        <v>73</v>
      </c>
      <c r="C7" s="45" t="s">
        <v>308</v>
      </c>
      <c r="D7" s="45" t="s">
        <v>20</v>
      </c>
      <c r="E7" s="45"/>
      <c r="F7" s="45"/>
      <c r="G7" s="104">
        <v>572</v>
      </c>
      <c r="H7" s="47"/>
      <c r="I7" s="47">
        <v>574</v>
      </c>
      <c r="J7" s="47"/>
      <c r="K7" s="47">
        <v>575</v>
      </c>
      <c r="L7" s="77">
        <v>1</v>
      </c>
      <c r="M7" s="47">
        <v>575</v>
      </c>
      <c r="N7" s="77">
        <v>0.5</v>
      </c>
      <c r="O7" s="77"/>
      <c r="P7" s="77"/>
      <c r="Q7" s="77"/>
      <c r="R7" s="77"/>
      <c r="S7" s="77"/>
      <c r="T7" s="77"/>
      <c r="U7" s="46">
        <v>1725.5</v>
      </c>
      <c r="V7" s="46">
        <f t="shared" si="0"/>
        <v>575.16666666666663</v>
      </c>
    </row>
    <row r="8" spans="1:22" s="174" customFormat="1">
      <c r="A8" s="45">
        <f t="shared" si="1"/>
        <v>5</v>
      </c>
      <c r="B8" s="102" t="s">
        <v>181</v>
      </c>
      <c r="C8" s="184" t="s">
        <v>182</v>
      </c>
      <c r="D8" s="45" t="s">
        <v>17</v>
      </c>
      <c r="E8" s="99"/>
      <c r="F8" s="99"/>
      <c r="G8" s="106">
        <v>571</v>
      </c>
      <c r="H8" s="105"/>
      <c r="I8" s="105">
        <v>571</v>
      </c>
      <c r="J8" s="105"/>
      <c r="K8" s="105">
        <v>571</v>
      </c>
      <c r="L8" s="191"/>
      <c r="M8" s="105">
        <v>578</v>
      </c>
      <c r="N8" s="191">
        <v>2</v>
      </c>
      <c r="O8" s="191"/>
      <c r="P8" s="191"/>
      <c r="Q8" s="191"/>
      <c r="R8" s="191"/>
      <c r="S8" s="191"/>
      <c r="T8" s="191"/>
      <c r="U8" s="46">
        <v>1722</v>
      </c>
      <c r="V8" s="46">
        <f t="shared" si="0"/>
        <v>574</v>
      </c>
    </row>
    <row r="9" spans="1:22" s="174" customFormat="1">
      <c r="A9" s="45">
        <f t="shared" si="1"/>
        <v>6</v>
      </c>
      <c r="B9" s="64" t="s">
        <v>264</v>
      </c>
      <c r="C9" s="45" t="s">
        <v>265</v>
      </c>
      <c r="D9" s="45" t="s">
        <v>17</v>
      </c>
      <c r="E9" s="45"/>
      <c r="F9" s="45" t="s">
        <v>353</v>
      </c>
      <c r="G9" s="45">
        <v>579</v>
      </c>
      <c r="H9" s="45"/>
      <c r="I9" s="48">
        <v>574</v>
      </c>
      <c r="J9" s="48">
        <v>0.5</v>
      </c>
      <c r="K9" s="48"/>
      <c r="L9" s="50"/>
      <c r="M9" s="48">
        <v>576</v>
      </c>
      <c r="N9" s="49"/>
      <c r="O9" s="50">
        <v>567</v>
      </c>
      <c r="P9" s="50"/>
      <c r="Q9" s="49">
        <v>557</v>
      </c>
      <c r="R9" s="46"/>
      <c r="S9" s="46"/>
      <c r="T9" s="46"/>
      <c r="U9" s="46">
        <v>1717.5</v>
      </c>
      <c r="V9" s="46">
        <f t="shared" si="0"/>
        <v>572.5</v>
      </c>
    </row>
    <row r="10" spans="1:22" s="174" customFormat="1">
      <c r="A10" s="45">
        <f t="shared" si="1"/>
        <v>7</v>
      </c>
      <c r="B10" s="64" t="s">
        <v>316</v>
      </c>
      <c r="C10" s="45" t="s">
        <v>174</v>
      </c>
      <c r="D10" s="45" t="s">
        <v>114</v>
      </c>
      <c r="E10" s="45"/>
      <c r="F10" s="45"/>
      <c r="G10" s="47">
        <v>573</v>
      </c>
      <c r="H10" s="47"/>
      <c r="I10" s="47">
        <v>569</v>
      </c>
      <c r="J10" s="47"/>
      <c r="K10" s="104">
        <v>569</v>
      </c>
      <c r="L10" s="77"/>
      <c r="M10" s="47">
        <v>575</v>
      </c>
      <c r="N10" s="77">
        <v>0.25</v>
      </c>
      <c r="O10" s="77"/>
      <c r="P10" s="77"/>
      <c r="Q10" s="77"/>
      <c r="R10" s="77"/>
      <c r="S10" s="77"/>
      <c r="T10" s="77"/>
      <c r="U10" s="46">
        <v>1717.25</v>
      </c>
      <c r="V10" s="46">
        <f t="shared" si="0"/>
        <v>572.41666666666663</v>
      </c>
    </row>
    <row r="11" spans="1:22" s="174" customFormat="1">
      <c r="A11" s="45">
        <f t="shared" si="1"/>
        <v>8</v>
      </c>
      <c r="B11" s="64" t="s">
        <v>301</v>
      </c>
      <c r="C11" s="45" t="s">
        <v>174</v>
      </c>
      <c r="D11" s="45" t="s">
        <v>17</v>
      </c>
      <c r="E11" s="45"/>
      <c r="F11" s="45"/>
      <c r="G11" s="104">
        <v>565</v>
      </c>
      <c r="H11" s="47"/>
      <c r="I11" s="47">
        <v>568</v>
      </c>
      <c r="J11" s="47"/>
      <c r="K11" s="47">
        <v>578</v>
      </c>
      <c r="L11" s="77">
        <v>2</v>
      </c>
      <c r="M11" s="47">
        <v>569</v>
      </c>
      <c r="N11" s="46"/>
      <c r="O11" s="46"/>
      <c r="P11" s="46"/>
      <c r="Q11" s="46"/>
      <c r="R11" s="46"/>
      <c r="S11" s="46"/>
      <c r="T11" s="46"/>
      <c r="U11" s="46">
        <v>1717</v>
      </c>
      <c r="V11" s="46">
        <f t="shared" si="0"/>
        <v>572.33333333333337</v>
      </c>
    </row>
    <row r="12" spans="1:22" s="174" customFormat="1">
      <c r="A12" s="45">
        <f t="shared" si="1"/>
        <v>9</v>
      </c>
      <c r="B12" s="185" t="s">
        <v>172</v>
      </c>
      <c r="C12" s="172" t="s">
        <v>173</v>
      </c>
      <c r="D12" s="172" t="s">
        <v>68</v>
      </c>
      <c r="E12" s="45"/>
      <c r="F12" s="45" t="s">
        <v>349</v>
      </c>
      <c r="G12" s="45">
        <v>573</v>
      </c>
      <c r="H12" s="45">
        <v>1</v>
      </c>
      <c r="I12" s="45">
        <v>570</v>
      </c>
      <c r="J12" s="45"/>
      <c r="K12" s="73">
        <v>568</v>
      </c>
      <c r="L12" s="50"/>
      <c r="M12" s="48">
        <v>573</v>
      </c>
      <c r="N12" s="50"/>
      <c r="O12" s="50">
        <v>573</v>
      </c>
      <c r="P12" s="50"/>
      <c r="Q12" s="50">
        <v>571</v>
      </c>
      <c r="R12" s="46"/>
      <c r="S12" s="46"/>
      <c r="T12" s="46"/>
      <c r="U12" s="46">
        <v>1717</v>
      </c>
      <c r="V12" s="46">
        <f t="shared" si="0"/>
        <v>572.33333333333337</v>
      </c>
    </row>
    <row r="13" spans="1:22" s="174" customFormat="1">
      <c r="A13" s="45">
        <f t="shared" si="1"/>
        <v>10</v>
      </c>
      <c r="B13" s="64" t="s">
        <v>296</v>
      </c>
      <c r="C13" s="45" t="s">
        <v>293</v>
      </c>
      <c r="D13" s="45" t="s">
        <v>17</v>
      </c>
      <c r="E13" s="45"/>
      <c r="F13" s="45"/>
      <c r="G13" s="47">
        <v>568</v>
      </c>
      <c r="H13" s="47"/>
      <c r="I13" s="104">
        <v>562</v>
      </c>
      <c r="J13" s="47"/>
      <c r="K13" s="47">
        <v>574</v>
      </c>
      <c r="L13" s="77"/>
      <c r="M13" s="47">
        <v>573</v>
      </c>
      <c r="N13" s="46"/>
      <c r="O13" s="46"/>
      <c r="P13" s="46"/>
      <c r="Q13" s="46"/>
      <c r="R13" s="46"/>
      <c r="S13" s="46"/>
      <c r="T13" s="46"/>
      <c r="U13" s="46">
        <v>1715</v>
      </c>
      <c r="V13" s="46">
        <f t="shared" si="0"/>
        <v>571.66666666666663</v>
      </c>
    </row>
    <row r="14" spans="1:22" s="174" customFormat="1">
      <c r="A14" s="45">
        <f t="shared" ref="A14:A23" si="2">ROW(A11)</f>
        <v>11</v>
      </c>
      <c r="B14" s="102" t="s">
        <v>183</v>
      </c>
      <c r="C14" s="184" t="s">
        <v>184</v>
      </c>
      <c r="D14" s="45" t="s">
        <v>10</v>
      </c>
      <c r="E14" s="99"/>
      <c r="F14" s="99"/>
      <c r="G14" s="105">
        <v>570</v>
      </c>
      <c r="H14" s="105"/>
      <c r="I14" s="105">
        <v>571</v>
      </c>
      <c r="J14" s="105"/>
      <c r="K14" s="106">
        <v>568</v>
      </c>
      <c r="L14" s="191"/>
      <c r="M14" s="105">
        <v>573</v>
      </c>
      <c r="N14" s="188"/>
      <c r="O14" s="188"/>
      <c r="P14" s="188"/>
      <c r="Q14" s="188"/>
      <c r="R14" s="188"/>
      <c r="S14" s="188"/>
      <c r="T14" s="188"/>
      <c r="U14" s="46">
        <v>1714</v>
      </c>
      <c r="V14" s="46">
        <f t="shared" si="0"/>
        <v>571.33333333333337</v>
      </c>
    </row>
    <row r="15" spans="1:22" s="174" customFormat="1">
      <c r="A15" s="45">
        <f t="shared" si="2"/>
        <v>12</v>
      </c>
      <c r="B15" s="64" t="s">
        <v>306</v>
      </c>
      <c r="C15" s="45" t="s">
        <v>307</v>
      </c>
      <c r="D15" s="45" t="s">
        <v>86</v>
      </c>
      <c r="E15" s="45"/>
      <c r="F15" s="45"/>
      <c r="G15" s="73">
        <v>565</v>
      </c>
      <c r="H15" s="48"/>
      <c r="I15" s="48">
        <v>570</v>
      </c>
      <c r="J15" s="48"/>
      <c r="K15" s="48"/>
      <c r="L15" s="50"/>
      <c r="M15" s="48"/>
      <c r="N15" s="50"/>
      <c r="O15" s="50">
        <v>572</v>
      </c>
      <c r="P15" s="50"/>
      <c r="Q15" s="50">
        <v>569</v>
      </c>
      <c r="R15" s="46"/>
      <c r="S15" s="46"/>
      <c r="T15" s="46"/>
      <c r="U15" s="46">
        <v>1711</v>
      </c>
      <c r="V15" s="46">
        <f t="shared" si="0"/>
        <v>570.33333333333337</v>
      </c>
    </row>
    <row r="16" spans="1:22" s="174" customFormat="1">
      <c r="A16" s="45">
        <f t="shared" si="2"/>
        <v>13</v>
      </c>
      <c r="B16" s="64" t="s">
        <v>297</v>
      </c>
      <c r="C16" s="45" t="s">
        <v>298</v>
      </c>
      <c r="D16" s="45" t="s">
        <v>17</v>
      </c>
      <c r="E16" s="45"/>
      <c r="F16" s="45"/>
      <c r="G16" s="104">
        <v>563</v>
      </c>
      <c r="H16" s="47"/>
      <c r="I16" s="47">
        <v>568</v>
      </c>
      <c r="J16" s="47"/>
      <c r="K16" s="47">
        <v>564</v>
      </c>
      <c r="L16" s="77"/>
      <c r="M16" s="47">
        <v>578</v>
      </c>
      <c r="N16" s="77">
        <v>1</v>
      </c>
      <c r="O16" s="77"/>
      <c r="P16" s="77"/>
      <c r="Q16" s="77"/>
      <c r="R16" s="77"/>
      <c r="S16" s="77"/>
      <c r="T16" s="77"/>
      <c r="U16" s="46">
        <v>1711</v>
      </c>
      <c r="V16" s="46">
        <f t="shared" si="0"/>
        <v>570.33333333333337</v>
      </c>
    </row>
    <row r="17" spans="1:22" s="174" customFormat="1">
      <c r="A17" s="45">
        <f t="shared" si="2"/>
        <v>14</v>
      </c>
      <c r="B17" s="64" t="s">
        <v>288</v>
      </c>
      <c r="C17" s="45" t="s">
        <v>289</v>
      </c>
      <c r="D17" s="45" t="s">
        <v>86</v>
      </c>
      <c r="E17" s="47"/>
      <c r="F17" s="47"/>
      <c r="G17" s="47">
        <v>559</v>
      </c>
      <c r="H17" s="47"/>
      <c r="I17" s="47">
        <v>569</v>
      </c>
      <c r="J17" s="47"/>
      <c r="K17" s="47">
        <v>582</v>
      </c>
      <c r="L17" s="46"/>
      <c r="M17" s="45"/>
      <c r="N17" s="46"/>
      <c r="O17" s="46"/>
      <c r="P17" s="46"/>
      <c r="Q17" s="46"/>
      <c r="R17" s="46"/>
      <c r="S17" s="46"/>
      <c r="T17" s="46"/>
      <c r="U17" s="46">
        <v>1710</v>
      </c>
      <c r="V17" s="46">
        <f t="shared" si="0"/>
        <v>570</v>
      </c>
    </row>
    <row r="18" spans="1:22" s="174" customFormat="1">
      <c r="A18" s="45">
        <f t="shared" si="2"/>
        <v>15</v>
      </c>
      <c r="B18" s="64" t="s">
        <v>304</v>
      </c>
      <c r="C18" s="45" t="s">
        <v>305</v>
      </c>
      <c r="D18" s="45" t="s">
        <v>102</v>
      </c>
      <c r="E18" s="45"/>
      <c r="F18" s="45"/>
      <c r="G18" s="47">
        <v>569</v>
      </c>
      <c r="H18" s="47"/>
      <c r="I18" s="104">
        <v>566</v>
      </c>
      <c r="J18" s="47"/>
      <c r="K18" s="47">
        <v>569</v>
      </c>
      <c r="L18" s="77"/>
      <c r="M18" s="47">
        <v>572</v>
      </c>
      <c r="N18" s="46"/>
      <c r="O18" s="46"/>
      <c r="P18" s="46"/>
      <c r="Q18" s="46"/>
      <c r="R18" s="46"/>
      <c r="S18" s="46"/>
      <c r="T18" s="46"/>
      <c r="U18" s="46">
        <v>1710</v>
      </c>
      <c r="V18" s="46">
        <f t="shared" si="0"/>
        <v>570</v>
      </c>
    </row>
    <row r="19" spans="1:22" s="174" customFormat="1">
      <c r="A19" s="45">
        <f t="shared" si="2"/>
        <v>16</v>
      </c>
      <c r="B19" s="102" t="s">
        <v>179</v>
      </c>
      <c r="C19" s="184" t="s">
        <v>180</v>
      </c>
      <c r="D19" s="45" t="s">
        <v>17</v>
      </c>
      <c r="E19" s="99"/>
      <c r="F19" s="99"/>
      <c r="G19" s="105">
        <v>570</v>
      </c>
      <c r="H19" s="105"/>
      <c r="I19" s="105">
        <v>574</v>
      </c>
      <c r="J19" s="105">
        <v>1</v>
      </c>
      <c r="K19" s="105">
        <v>565</v>
      </c>
      <c r="L19" s="191"/>
      <c r="M19" s="106">
        <v>563</v>
      </c>
      <c r="N19" s="188"/>
      <c r="O19" s="188"/>
      <c r="P19" s="188"/>
      <c r="Q19" s="188"/>
      <c r="R19" s="188"/>
      <c r="S19" s="188"/>
      <c r="T19" s="188"/>
      <c r="U19" s="46">
        <v>1710</v>
      </c>
      <c r="V19" s="46">
        <f t="shared" si="0"/>
        <v>570</v>
      </c>
    </row>
    <row r="20" spans="1:22" s="174" customFormat="1">
      <c r="A20" s="45">
        <f t="shared" si="2"/>
        <v>17</v>
      </c>
      <c r="B20" s="64" t="s">
        <v>302</v>
      </c>
      <c r="C20" s="45" t="s">
        <v>303</v>
      </c>
      <c r="D20" s="45" t="s">
        <v>17</v>
      </c>
      <c r="E20" s="47"/>
      <c r="F20" s="47"/>
      <c r="G20" s="104">
        <v>566</v>
      </c>
      <c r="H20" s="47"/>
      <c r="I20" s="47">
        <v>567</v>
      </c>
      <c r="J20" s="47"/>
      <c r="K20" s="47">
        <v>574</v>
      </c>
      <c r="L20" s="77">
        <v>0.5</v>
      </c>
      <c r="M20" s="45"/>
      <c r="N20" s="46"/>
      <c r="O20" s="46"/>
      <c r="P20" s="46"/>
      <c r="Q20" s="46"/>
      <c r="R20" s="46"/>
      <c r="S20" s="46"/>
      <c r="T20" s="46"/>
      <c r="U20" s="46">
        <v>1708.5</v>
      </c>
      <c r="V20" s="46">
        <f t="shared" si="0"/>
        <v>569.5</v>
      </c>
    </row>
    <row r="21" spans="1:22" s="174" customFormat="1">
      <c r="A21" s="45">
        <f t="shared" si="2"/>
        <v>18</v>
      </c>
      <c r="B21" s="102" t="s">
        <v>185</v>
      </c>
      <c r="C21" s="184" t="s">
        <v>186</v>
      </c>
      <c r="D21" s="45" t="s">
        <v>114</v>
      </c>
      <c r="E21" s="99"/>
      <c r="F21" s="99"/>
      <c r="G21" s="105">
        <v>566</v>
      </c>
      <c r="H21" s="105"/>
      <c r="I21" s="105">
        <v>570</v>
      </c>
      <c r="J21" s="105"/>
      <c r="K21" s="105">
        <v>571</v>
      </c>
      <c r="L21" s="191"/>
      <c r="M21" s="106">
        <v>563</v>
      </c>
      <c r="N21" s="188"/>
      <c r="O21" s="188"/>
      <c r="P21" s="188"/>
      <c r="Q21" s="188"/>
      <c r="R21" s="188"/>
      <c r="S21" s="188"/>
      <c r="T21" s="188"/>
      <c r="U21" s="46">
        <v>1707</v>
      </c>
      <c r="V21" s="46">
        <f t="shared" si="0"/>
        <v>569</v>
      </c>
    </row>
    <row r="22" spans="1:22" s="174" customFormat="1">
      <c r="A22" s="45">
        <f t="shared" si="2"/>
        <v>19</v>
      </c>
      <c r="B22" s="64" t="s">
        <v>314</v>
      </c>
      <c r="C22" s="45" t="s">
        <v>315</v>
      </c>
      <c r="D22" s="45" t="s">
        <v>20</v>
      </c>
      <c r="E22" s="45"/>
      <c r="F22" s="45"/>
      <c r="G22" s="47">
        <v>571</v>
      </c>
      <c r="H22" s="47"/>
      <c r="I22" s="47">
        <v>566</v>
      </c>
      <c r="J22" s="47"/>
      <c r="K22" s="47">
        <v>569</v>
      </c>
      <c r="L22" s="77"/>
      <c r="M22" s="104">
        <v>566</v>
      </c>
      <c r="N22" s="46"/>
      <c r="O22" s="46"/>
      <c r="P22" s="46"/>
      <c r="Q22" s="46"/>
      <c r="R22" s="46"/>
      <c r="S22" s="46"/>
      <c r="T22" s="46"/>
      <c r="U22" s="46">
        <v>1706</v>
      </c>
      <c r="V22" s="46">
        <f t="shared" si="0"/>
        <v>568.66666666666663</v>
      </c>
    </row>
    <row r="23" spans="1:22" s="174" customFormat="1">
      <c r="A23" s="45">
        <f t="shared" si="2"/>
        <v>20</v>
      </c>
      <c r="B23" s="64" t="s">
        <v>329</v>
      </c>
      <c r="C23" s="45" t="s">
        <v>330</v>
      </c>
      <c r="D23" s="45" t="s">
        <v>17</v>
      </c>
      <c r="E23" s="45"/>
      <c r="F23" s="45"/>
      <c r="G23" s="104">
        <v>562</v>
      </c>
      <c r="H23" s="47"/>
      <c r="I23" s="47">
        <v>566</v>
      </c>
      <c r="J23" s="47"/>
      <c r="K23" s="47">
        <v>568</v>
      </c>
      <c r="L23" s="77"/>
      <c r="M23" s="47">
        <v>570</v>
      </c>
      <c r="N23" s="46"/>
      <c r="O23" s="46"/>
      <c r="P23" s="46"/>
      <c r="Q23" s="46"/>
      <c r="R23" s="46"/>
      <c r="S23" s="46"/>
      <c r="T23" s="46"/>
      <c r="U23" s="46">
        <v>1704</v>
      </c>
      <c r="V23" s="46">
        <f t="shared" si="0"/>
        <v>568</v>
      </c>
    </row>
  </sheetData>
  <sortState ref="B4:V23">
    <sortCondition descending="1" ref="V4:V23"/>
  </sortState>
  <pageMargins left="0.7" right="0.7" top="0.75" bottom="0.75" header="0.3" footer="0.3"/>
  <pageSetup scale="6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3"/>
  <sheetViews>
    <sheetView topLeftCell="A7" workbookViewId="0">
      <selection activeCell="A24" sqref="A24:S24"/>
    </sheetView>
  </sheetViews>
  <sheetFormatPr defaultRowHeight="15"/>
  <cols>
    <col min="1" max="1" width="9.140625" style="113" customWidth="1"/>
    <col min="2" max="2" width="32.7109375" bestFit="1" customWidth="1"/>
    <col min="3" max="3" width="11.28515625" bestFit="1" customWidth="1"/>
    <col min="5" max="5" width="5.28515625" bestFit="1" customWidth="1"/>
    <col min="7" max="7" width="4.42578125" bestFit="1" customWidth="1"/>
    <col min="9" max="9" width="4.42578125" bestFit="1" customWidth="1"/>
    <col min="10" max="10" width="7.28515625" bestFit="1" customWidth="1"/>
    <col min="11" max="11" width="4" bestFit="1" customWidth="1"/>
    <col min="12" max="12" width="7.5703125" style="113" bestFit="1" customWidth="1"/>
    <col min="13" max="14" width="5.7109375" bestFit="1" customWidth="1"/>
    <col min="15" max="15" width="6.42578125" bestFit="1" customWidth="1"/>
    <col min="16" max="17" width="6.42578125" customWidth="1"/>
    <col min="18" max="19" width="6.5703125" bestFit="1" customWidth="1"/>
  </cols>
  <sheetData>
    <row r="1" spans="1:19" s="218" customFormat="1">
      <c r="A1" s="219" t="s">
        <v>397</v>
      </c>
      <c r="B1" s="187"/>
      <c r="C1" s="187"/>
      <c r="D1" s="187"/>
      <c r="E1" s="45"/>
      <c r="F1" s="45"/>
      <c r="G1" s="45"/>
      <c r="H1" s="45"/>
      <c r="I1" s="45"/>
      <c r="J1" s="45"/>
      <c r="K1" s="46"/>
      <c r="L1" s="46"/>
      <c r="M1" s="46"/>
      <c r="N1" s="46"/>
      <c r="O1" s="46"/>
      <c r="P1" s="46"/>
      <c r="Q1" s="46"/>
      <c r="R1" s="46"/>
      <c r="S1" s="46"/>
    </row>
    <row r="2" spans="1:19" s="218" customFormat="1">
      <c r="A2" s="45"/>
      <c r="B2" s="64" t="s">
        <v>161</v>
      </c>
      <c r="C2" s="45"/>
      <c r="D2" s="45"/>
      <c r="E2" s="45"/>
      <c r="F2" s="45"/>
      <c r="G2" s="45"/>
      <c r="H2" s="45"/>
      <c r="I2" s="45"/>
      <c r="J2" s="45"/>
      <c r="K2" s="46"/>
      <c r="L2" s="46"/>
      <c r="M2" s="46"/>
      <c r="N2" s="46"/>
      <c r="O2" s="46"/>
      <c r="P2" s="46"/>
      <c r="Q2" s="46"/>
      <c r="R2" s="46"/>
      <c r="S2" s="46"/>
    </row>
    <row r="3" spans="1:19" s="218" customFormat="1">
      <c r="A3" s="45" t="s">
        <v>165</v>
      </c>
      <c r="B3" s="64" t="s">
        <v>3</v>
      </c>
      <c r="C3" s="45" t="s">
        <v>4</v>
      </c>
      <c r="D3" s="45" t="s">
        <v>5</v>
      </c>
      <c r="E3" s="45" t="s">
        <v>381</v>
      </c>
      <c r="F3" s="45" t="s">
        <v>386</v>
      </c>
      <c r="G3" s="45" t="s">
        <v>395</v>
      </c>
      <c r="H3" s="45" t="s">
        <v>387</v>
      </c>
      <c r="I3" s="45" t="s">
        <v>394</v>
      </c>
      <c r="J3" s="45" t="s">
        <v>415</v>
      </c>
      <c r="K3" s="46" t="s">
        <v>416</v>
      </c>
      <c r="L3" s="46" t="s">
        <v>417</v>
      </c>
      <c r="M3" s="46" t="s">
        <v>416</v>
      </c>
      <c r="N3" s="46" t="s">
        <v>430</v>
      </c>
      <c r="O3" s="46" t="s">
        <v>413</v>
      </c>
      <c r="P3" s="46" t="s">
        <v>448</v>
      </c>
      <c r="Q3" s="46" t="s">
        <v>88</v>
      </c>
      <c r="R3" s="46" t="s">
        <v>424</v>
      </c>
      <c r="S3" s="46" t="s">
        <v>7</v>
      </c>
    </row>
    <row r="4" spans="1:19" s="57" customFormat="1">
      <c r="A4" s="45">
        <f>ROW(A1)</f>
        <v>1</v>
      </c>
      <c r="B4" s="102" t="s">
        <v>177</v>
      </c>
      <c r="C4" s="184" t="s">
        <v>178</v>
      </c>
      <c r="D4" s="45" t="s">
        <v>114</v>
      </c>
      <c r="E4" s="99"/>
      <c r="F4" s="99">
        <v>577</v>
      </c>
      <c r="G4" s="99"/>
      <c r="H4" s="99">
        <v>580</v>
      </c>
      <c r="I4" s="99">
        <v>2</v>
      </c>
      <c r="J4" s="99">
        <v>583</v>
      </c>
      <c r="K4" s="46"/>
      <c r="L4" s="46">
        <v>589</v>
      </c>
      <c r="M4" s="46"/>
      <c r="N4" s="50">
        <v>583</v>
      </c>
      <c r="O4" s="49">
        <v>578</v>
      </c>
      <c r="P4" s="50">
        <v>586</v>
      </c>
      <c r="Q4" s="50">
        <v>581</v>
      </c>
      <c r="R4" s="46">
        <v>1750</v>
      </c>
      <c r="S4" s="46">
        <f>AVERAGE(R4/3)</f>
        <v>583.33333333333337</v>
      </c>
    </row>
    <row r="5" spans="1:19" s="57" customFormat="1">
      <c r="A5" s="45">
        <f t="shared" ref="A5:A23" si="0">ROW(A2)</f>
        <v>2</v>
      </c>
      <c r="B5" s="64" t="s">
        <v>242</v>
      </c>
      <c r="C5" s="45" t="s">
        <v>243</v>
      </c>
      <c r="D5" s="45" t="s">
        <v>10</v>
      </c>
      <c r="E5" s="45">
        <v>575</v>
      </c>
      <c r="F5" s="45">
        <v>572</v>
      </c>
      <c r="G5" s="45">
        <v>2</v>
      </c>
      <c r="H5" s="45">
        <v>574</v>
      </c>
      <c r="I5" s="45">
        <v>1</v>
      </c>
      <c r="J5" s="45">
        <v>577</v>
      </c>
      <c r="K5" s="46"/>
      <c r="L5" s="50">
        <v>584</v>
      </c>
      <c r="M5" s="50"/>
      <c r="N5" s="50">
        <v>574</v>
      </c>
      <c r="O5" s="49">
        <v>574</v>
      </c>
      <c r="P5" s="49"/>
      <c r="Q5" s="231">
        <v>577</v>
      </c>
      <c r="R5" s="46">
        <v>1735</v>
      </c>
      <c r="S5" s="46">
        <f>AVERAGE(R5/3)</f>
        <v>578.33333333333337</v>
      </c>
    </row>
    <row r="6" spans="1:19" s="57" customFormat="1">
      <c r="A6" s="45">
        <f t="shared" si="0"/>
        <v>3</v>
      </c>
      <c r="B6" s="64" t="s">
        <v>73</v>
      </c>
      <c r="C6" s="45" t="s">
        <v>308</v>
      </c>
      <c r="D6" s="45" t="s">
        <v>20</v>
      </c>
      <c r="E6" s="45"/>
      <c r="F6" s="73">
        <v>572</v>
      </c>
      <c r="G6" s="48"/>
      <c r="H6" s="48">
        <v>574</v>
      </c>
      <c r="I6" s="48">
        <v>0.5</v>
      </c>
      <c r="J6" s="48">
        <v>575</v>
      </c>
      <c r="K6" s="50">
        <v>1</v>
      </c>
      <c r="L6" s="50">
        <v>575</v>
      </c>
      <c r="M6" s="50">
        <v>2</v>
      </c>
      <c r="N6" s="46"/>
      <c r="O6" s="46"/>
      <c r="P6" s="46"/>
      <c r="Q6" s="46"/>
      <c r="R6" s="46">
        <v>1727.5</v>
      </c>
      <c r="S6" s="46">
        <f>AVERAGE(R6/3)</f>
        <v>575.83333333333337</v>
      </c>
    </row>
    <row r="7" spans="1:19" s="57" customFormat="1">
      <c r="A7" s="45">
        <f t="shared" si="0"/>
        <v>4</v>
      </c>
      <c r="B7" s="102" t="s">
        <v>181</v>
      </c>
      <c r="C7" s="184" t="s">
        <v>182</v>
      </c>
      <c r="D7" s="45" t="s">
        <v>17</v>
      </c>
      <c r="E7" s="99"/>
      <c r="F7" s="98">
        <v>571</v>
      </c>
      <c r="G7" s="98">
        <v>0.5</v>
      </c>
      <c r="H7" s="98">
        <v>571</v>
      </c>
      <c r="I7" s="98"/>
      <c r="J7" s="101">
        <v>571</v>
      </c>
      <c r="K7" s="50"/>
      <c r="L7" s="50">
        <v>578</v>
      </c>
      <c r="M7" s="46"/>
      <c r="N7" s="46"/>
      <c r="O7" s="46"/>
      <c r="P7" s="46"/>
      <c r="Q7" s="46"/>
      <c r="R7" s="46">
        <v>1720.5</v>
      </c>
      <c r="S7" s="46">
        <f>AVERAGE(R7/3)</f>
        <v>573.5</v>
      </c>
    </row>
    <row r="8" spans="1:19" s="57" customFormat="1">
      <c r="A8" s="45">
        <f t="shared" si="0"/>
        <v>5</v>
      </c>
      <c r="B8" s="64" t="s">
        <v>288</v>
      </c>
      <c r="C8" s="45" t="s">
        <v>289</v>
      </c>
      <c r="D8" s="45" t="s">
        <v>86</v>
      </c>
      <c r="E8" s="48"/>
      <c r="F8" s="73">
        <v>559</v>
      </c>
      <c r="G8" s="48"/>
      <c r="H8" s="48">
        <v>569</v>
      </c>
      <c r="I8" s="48"/>
      <c r="J8" s="48">
        <v>582</v>
      </c>
      <c r="K8" s="46"/>
      <c r="L8" s="46"/>
      <c r="M8" s="46"/>
      <c r="N8" s="46"/>
      <c r="O8" s="46"/>
      <c r="P8" s="46"/>
      <c r="Q8" s="46"/>
      <c r="R8" s="46">
        <v>1718</v>
      </c>
      <c r="S8" s="46">
        <f>AVERAGE(R8/3)</f>
        <v>572.66666666666663</v>
      </c>
    </row>
    <row r="9" spans="1:19" s="57" customFormat="1">
      <c r="A9" s="45">
        <f t="shared" si="0"/>
        <v>6</v>
      </c>
      <c r="B9" s="102" t="s">
        <v>183</v>
      </c>
      <c r="C9" s="184" t="s">
        <v>184</v>
      </c>
      <c r="D9" s="45" t="s">
        <v>10</v>
      </c>
      <c r="E9" s="99"/>
      <c r="F9" s="98">
        <v>570</v>
      </c>
      <c r="G9" s="98"/>
      <c r="H9" s="98">
        <v>571</v>
      </c>
      <c r="I9" s="98"/>
      <c r="J9" s="101">
        <v>568</v>
      </c>
      <c r="K9" s="50"/>
      <c r="L9" s="50">
        <v>573</v>
      </c>
      <c r="M9" s="46"/>
      <c r="N9" s="46"/>
      <c r="O9" s="46"/>
      <c r="P9" s="46"/>
      <c r="Q9" s="46"/>
      <c r="R9" s="46">
        <v>1714</v>
      </c>
      <c r="S9" s="46">
        <f>AVERAGE(R9/3)</f>
        <v>571.33333333333337</v>
      </c>
    </row>
    <row r="10" spans="1:19" s="57" customFormat="1">
      <c r="A10" s="45">
        <f t="shared" si="0"/>
        <v>7</v>
      </c>
      <c r="B10" s="64" t="s">
        <v>304</v>
      </c>
      <c r="C10" s="45" t="s">
        <v>305</v>
      </c>
      <c r="D10" s="45" t="s">
        <v>52</v>
      </c>
      <c r="E10" s="45"/>
      <c r="F10" s="48">
        <v>569</v>
      </c>
      <c r="G10" s="48"/>
      <c r="H10" s="73">
        <v>566</v>
      </c>
      <c r="I10" s="48"/>
      <c r="J10" s="48">
        <v>569</v>
      </c>
      <c r="K10" s="50"/>
      <c r="L10" s="50">
        <v>572</v>
      </c>
      <c r="M10" s="50">
        <v>1</v>
      </c>
      <c r="N10" s="46"/>
      <c r="O10" s="46"/>
      <c r="P10" s="46"/>
      <c r="Q10" s="46"/>
      <c r="R10" s="46">
        <v>1711</v>
      </c>
      <c r="S10" s="46">
        <f>AVERAGE(R10/3)</f>
        <v>570.33333333333337</v>
      </c>
    </row>
    <row r="11" spans="1:19" s="57" customFormat="1">
      <c r="A11" s="45">
        <f t="shared" si="0"/>
        <v>8</v>
      </c>
      <c r="B11" s="64" t="s">
        <v>306</v>
      </c>
      <c r="C11" s="45" t="s">
        <v>307</v>
      </c>
      <c r="D11" s="45" t="s">
        <v>86</v>
      </c>
      <c r="E11" s="45"/>
      <c r="F11" s="73">
        <v>565</v>
      </c>
      <c r="G11" s="48"/>
      <c r="H11" s="48">
        <v>570</v>
      </c>
      <c r="I11" s="48"/>
      <c r="J11" s="48"/>
      <c r="K11" s="50"/>
      <c r="L11" s="50"/>
      <c r="M11" s="50"/>
      <c r="N11" s="50">
        <v>572</v>
      </c>
      <c r="O11" s="50">
        <v>569</v>
      </c>
      <c r="P11" s="50"/>
      <c r="Q11" s="50"/>
      <c r="R11" s="46">
        <v>1711</v>
      </c>
      <c r="S11" s="46">
        <f>AVERAGE(R11/3)</f>
        <v>570.33333333333337</v>
      </c>
    </row>
    <row r="12" spans="1:19" s="57" customFormat="1">
      <c r="A12" s="45">
        <f t="shared" si="0"/>
        <v>9</v>
      </c>
      <c r="B12" s="64" t="s">
        <v>297</v>
      </c>
      <c r="C12" s="45" t="s">
        <v>298</v>
      </c>
      <c r="D12" s="45" t="s">
        <v>17</v>
      </c>
      <c r="E12" s="45"/>
      <c r="F12" s="73">
        <v>563</v>
      </c>
      <c r="G12" s="48"/>
      <c r="H12" s="48">
        <v>568</v>
      </c>
      <c r="I12" s="48"/>
      <c r="J12" s="48">
        <v>564</v>
      </c>
      <c r="K12" s="50"/>
      <c r="L12" s="50">
        <v>578</v>
      </c>
      <c r="M12" s="50">
        <v>0.5</v>
      </c>
      <c r="N12" s="46"/>
      <c r="O12" s="46"/>
      <c r="P12" s="46"/>
      <c r="Q12" s="46"/>
      <c r="R12" s="46">
        <v>1710.5</v>
      </c>
      <c r="S12" s="46">
        <f>AVERAGE(R12/3)</f>
        <v>570.16666666666663</v>
      </c>
    </row>
    <row r="13" spans="1:19" s="57" customFormat="1">
      <c r="A13" s="45">
        <f t="shared" si="0"/>
        <v>10</v>
      </c>
      <c r="B13" s="64" t="s">
        <v>314</v>
      </c>
      <c r="C13" s="45" t="s">
        <v>315</v>
      </c>
      <c r="D13" s="45" t="s">
        <v>20</v>
      </c>
      <c r="E13" s="45"/>
      <c r="F13" s="48">
        <v>571</v>
      </c>
      <c r="G13" s="48">
        <v>1</v>
      </c>
      <c r="H13" s="48">
        <v>566</v>
      </c>
      <c r="I13" s="48"/>
      <c r="J13" s="48">
        <v>569</v>
      </c>
      <c r="K13" s="50">
        <v>2</v>
      </c>
      <c r="L13" s="49">
        <v>566</v>
      </c>
      <c r="M13" s="46"/>
      <c r="N13" s="46"/>
      <c r="O13" s="46"/>
      <c r="P13" s="46"/>
      <c r="Q13" s="46"/>
      <c r="R13" s="46">
        <v>1709</v>
      </c>
      <c r="S13" s="46">
        <f>AVERAGE(R13/3)</f>
        <v>569.66666666666663</v>
      </c>
    </row>
    <row r="14" spans="1:19" s="57" customFormat="1">
      <c r="A14" s="45">
        <f t="shared" si="0"/>
        <v>11</v>
      </c>
      <c r="B14" s="102" t="s">
        <v>179</v>
      </c>
      <c r="C14" s="184" t="s">
        <v>180</v>
      </c>
      <c r="D14" s="45" t="s">
        <v>17</v>
      </c>
      <c r="E14" s="99"/>
      <c r="F14" s="98">
        <v>570</v>
      </c>
      <c r="G14" s="98"/>
      <c r="H14" s="98">
        <v>574</v>
      </c>
      <c r="I14" s="98"/>
      <c r="J14" s="98">
        <v>565</v>
      </c>
      <c r="K14" s="50"/>
      <c r="L14" s="49">
        <v>563</v>
      </c>
      <c r="M14" s="46"/>
      <c r="N14" s="46"/>
      <c r="O14" s="46"/>
      <c r="P14" s="46"/>
      <c r="Q14" s="46"/>
      <c r="R14" s="46">
        <v>1709</v>
      </c>
      <c r="S14" s="46">
        <f>AVERAGE(R14/3)</f>
        <v>569.66666666666663</v>
      </c>
    </row>
    <row r="15" spans="1:19" s="57" customFormat="1">
      <c r="A15" s="45">
        <f t="shared" si="0"/>
        <v>12</v>
      </c>
      <c r="B15" s="64" t="s">
        <v>302</v>
      </c>
      <c r="C15" s="45" t="s">
        <v>303</v>
      </c>
      <c r="D15" s="45" t="s">
        <v>17</v>
      </c>
      <c r="E15" s="48"/>
      <c r="F15" s="73">
        <v>566</v>
      </c>
      <c r="G15" s="48"/>
      <c r="H15" s="48">
        <v>567</v>
      </c>
      <c r="I15" s="48"/>
      <c r="J15" s="48">
        <v>574</v>
      </c>
      <c r="K15" s="46"/>
      <c r="L15" s="46"/>
      <c r="M15" s="46"/>
      <c r="N15" s="46"/>
      <c r="O15" s="46"/>
      <c r="P15" s="46"/>
      <c r="Q15" s="46"/>
      <c r="R15" s="46">
        <v>1708</v>
      </c>
      <c r="S15" s="46">
        <f>AVERAGE(R15/3)</f>
        <v>569.33333333333337</v>
      </c>
    </row>
    <row r="16" spans="1:19" s="57" customFormat="1">
      <c r="A16" s="45">
        <f t="shared" si="0"/>
        <v>13</v>
      </c>
      <c r="B16" s="102" t="s">
        <v>185</v>
      </c>
      <c r="C16" s="184" t="s">
        <v>186</v>
      </c>
      <c r="D16" s="45" t="s">
        <v>114</v>
      </c>
      <c r="E16" s="99"/>
      <c r="F16" s="98">
        <v>566</v>
      </c>
      <c r="G16" s="98"/>
      <c r="H16" s="98">
        <v>570</v>
      </c>
      <c r="I16" s="98"/>
      <c r="J16" s="98">
        <v>571</v>
      </c>
      <c r="K16" s="50">
        <v>0.5</v>
      </c>
      <c r="L16" s="49">
        <v>563</v>
      </c>
      <c r="M16" s="46"/>
      <c r="N16" s="46"/>
      <c r="O16" s="46"/>
      <c r="P16" s="46"/>
      <c r="Q16" s="46"/>
      <c r="R16" s="46">
        <v>1707.5</v>
      </c>
      <c r="S16" s="46">
        <f>AVERAGE(R16/3)</f>
        <v>569.16666666666663</v>
      </c>
    </row>
    <row r="17" spans="1:19" s="57" customFormat="1">
      <c r="A17" s="45">
        <f t="shared" si="0"/>
        <v>14</v>
      </c>
      <c r="B17" s="64" t="s">
        <v>294</v>
      </c>
      <c r="C17" s="45" t="s">
        <v>295</v>
      </c>
      <c r="D17" s="45" t="s">
        <v>17</v>
      </c>
      <c r="E17" s="45"/>
      <c r="F17" s="48">
        <v>568</v>
      </c>
      <c r="G17" s="48"/>
      <c r="H17" s="48">
        <v>571</v>
      </c>
      <c r="I17" s="48"/>
      <c r="J17" s="48">
        <v>566</v>
      </c>
      <c r="K17" s="50"/>
      <c r="L17" s="49">
        <v>566</v>
      </c>
      <c r="M17" s="46"/>
      <c r="N17" s="46"/>
      <c r="O17" s="46"/>
      <c r="P17" s="46"/>
      <c r="Q17" s="46"/>
      <c r="R17" s="46">
        <v>1705</v>
      </c>
      <c r="S17" s="46">
        <f>AVERAGE(R17/3)</f>
        <v>568.33333333333337</v>
      </c>
    </row>
    <row r="18" spans="1:19" s="57" customFormat="1">
      <c r="A18" s="45">
        <f t="shared" si="0"/>
        <v>15</v>
      </c>
      <c r="B18" s="64" t="s">
        <v>329</v>
      </c>
      <c r="C18" s="45" t="s">
        <v>330</v>
      </c>
      <c r="D18" s="45" t="s">
        <v>17</v>
      </c>
      <c r="E18" s="45"/>
      <c r="F18" s="73">
        <v>562</v>
      </c>
      <c r="G18" s="48"/>
      <c r="H18" s="48">
        <v>566</v>
      </c>
      <c r="I18" s="48"/>
      <c r="J18" s="48">
        <v>568</v>
      </c>
      <c r="K18" s="50">
        <v>0.25</v>
      </c>
      <c r="L18" s="50">
        <v>570</v>
      </c>
      <c r="M18" s="46"/>
      <c r="N18" s="46"/>
      <c r="O18" s="46"/>
      <c r="P18" s="46"/>
      <c r="Q18" s="46"/>
      <c r="R18" s="46">
        <v>1704.25</v>
      </c>
      <c r="S18" s="46">
        <f>AVERAGE(R18/3)</f>
        <v>568.08333333333337</v>
      </c>
    </row>
    <row r="19" spans="1:19" s="57" customFormat="1">
      <c r="A19" s="45">
        <f t="shared" si="0"/>
        <v>16</v>
      </c>
      <c r="B19" s="185" t="s">
        <v>170</v>
      </c>
      <c r="C19" s="172" t="s">
        <v>171</v>
      </c>
      <c r="D19" s="172" t="s">
        <v>68</v>
      </c>
      <c r="E19" s="45"/>
      <c r="F19" s="48">
        <v>568</v>
      </c>
      <c r="G19" s="48"/>
      <c r="H19" s="73">
        <v>557</v>
      </c>
      <c r="I19" s="48"/>
      <c r="J19" s="48">
        <v>566</v>
      </c>
      <c r="K19" s="50"/>
      <c r="L19" s="50">
        <v>569</v>
      </c>
      <c r="M19" s="46"/>
      <c r="N19" s="46"/>
      <c r="O19" s="46"/>
      <c r="P19" s="46"/>
      <c r="Q19" s="46"/>
      <c r="R19" s="46">
        <v>1703</v>
      </c>
      <c r="S19" s="46">
        <f>AVERAGE(R19/3)</f>
        <v>567.66666666666663</v>
      </c>
    </row>
    <row r="20" spans="1:19" s="57" customFormat="1">
      <c r="A20" s="45">
        <f t="shared" si="0"/>
        <v>17</v>
      </c>
      <c r="B20" s="64" t="s">
        <v>309</v>
      </c>
      <c r="C20" s="45" t="s">
        <v>310</v>
      </c>
      <c r="D20" s="45" t="s">
        <v>17</v>
      </c>
      <c r="E20" s="45"/>
      <c r="F20" s="48">
        <v>564</v>
      </c>
      <c r="G20" s="48"/>
      <c r="H20" s="48">
        <v>572</v>
      </c>
      <c r="I20" s="48"/>
      <c r="J20" s="73">
        <v>562</v>
      </c>
      <c r="K20" s="50"/>
      <c r="L20" s="50">
        <v>567</v>
      </c>
      <c r="M20" s="46"/>
      <c r="N20" s="46"/>
      <c r="O20" s="46"/>
      <c r="P20" s="46"/>
      <c r="Q20" s="46"/>
      <c r="R20" s="46">
        <v>1703</v>
      </c>
      <c r="S20" s="46">
        <f>AVERAGE(R20/3)</f>
        <v>567.66666666666663</v>
      </c>
    </row>
    <row r="21" spans="1:19" s="57" customFormat="1">
      <c r="A21" s="45">
        <f t="shared" si="0"/>
        <v>18</v>
      </c>
      <c r="B21" s="64" t="s">
        <v>299</v>
      </c>
      <c r="C21" s="45" t="s">
        <v>300</v>
      </c>
      <c r="D21" s="45" t="s">
        <v>72</v>
      </c>
      <c r="E21" s="45"/>
      <c r="F21" s="48">
        <v>573</v>
      </c>
      <c r="G21" s="48">
        <v>0.25</v>
      </c>
      <c r="H21" s="48">
        <v>565</v>
      </c>
      <c r="I21" s="48"/>
      <c r="J21" s="73">
        <v>563</v>
      </c>
      <c r="K21" s="50"/>
      <c r="L21" s="50">
        <v>564</v>
      </c>
      <c r="M21" s="46"/>
      <c r="N21" s="46"/>
      <c r="O21" s="46"/>
      <c r="P21" s="46"/>
      <c r="Q21" s="46"/>
      <c r="R21" s="46">
        <v>1702.25</v>
      </c>
      <c r="S21" s="46">
        <f>AVERAGE(R21/3)</f>
        <v>567.41666666666663</v>
      </c>
    </row>
    <row r="22" spans="1:19" s="57" customFormat="1">
      <c r="A22" s="45">
        <f t="shared" si="0"/>
        <v>19</v>
      </c>
      <c r="B22" s="64" t="s">
        <v>311</v>
      </c>
      <c r="C22" s="45" t="s">
        <v>312</v>
      </c>
      <c r="D22" s="45" t="s">
        <v>72</v>
      </c>
      <c r="E22" s="48"/>
      <c r="F22" s="48">
        <v>569</v>
      </c>
      <c r="G22" s="48"/>
      <c r="H22" s="73">
        <v>562</v>
      </c>
      <c r="I22" s="48"/>
      <c r="J22" s="48">
        <v>570</v>
      </c>
      <c r="K22" s="46"/>
      <c r="L22" s="46"/>
      <c r="M22" s="46"/>
      <c r="N22" s="46"/>
      <c r="O22" s="46"/>
      <c r="P22" s="46"/>
      <c r="Q22" s="46"/>
      <c r="R22" s="46">
        <v>1701</v>
      </c>
      <c r="S22" s="46">
        <f>AVERAGE(R22/3)</f>
        <v>567</v>
      </c>
    </row>
    <row r="23" spans="1:19" s="57" customFormat="1">
      <c r="A23" s="45">
        <f t="shared" si="0"/>
        <v>20</v>
      </c>
      <c r="B23" s="185" t="s">
        <v>175</v>
      </c>
      <c r="C23" s="172" t="s">
        <v>176</v>
      </c>
      <c r="D23" s="172" t="s">
        <v>45</v>
      </c>
      <c r="E23" s="45"/>
      <c r="F23" s="48">
        <v>564</v>
      </c>
      <c r="G23" s="48"/>
      <c r="H23" s="73">
        <v>564</v>
      </c>
      <c r="I23" s="48"/>
      <c r="J23" s="48">
        <v>566</v>
      </c>
      <c r="K23" s="50"/>
      <c r="L23" s="50">
        <v>567</v>
      </c>
      <c r="M23" s="46"/>
      <c r="N23" s="46"/>
      <c r="O23" s="46"/>
      <c r="P23" s="46"/>
      <c r="Q23" s="46"/>
      <c r="R23" s="46">
        <v>1697</v>
      </c>
      <c r="S23" s="46">
        <f>AVERAGE(R23/3)</f>
        <v>565.66666666666663</v>
      </c>
    </row>
  </sheetData>
  <sortState ref="B4:S24">
    <sortCondition descending="1" ref="S4:S48"/>
  </sortState>
  <pageMargins left="0.7" right="0.7" top="0.75" bottom="0.75" header="0.3" footer="0.3"/>
  <pageSetup scale="6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23"/>
  <sheetViews>
    <sheetView zoomScale="70" zoomScaleNormal="70" workbookViewId="0">
      <pane xSplit="4" topLeftCell="H1" activePane="topRight" state="frozen"/>
      <selection pane="topRight" sqref="A1:AB23"/>
    </sheetView>
  </sheetViews>
  <sheetFormatPr defaultRowHeight="15.75"/>
  <cols>
    <col min="1" max="1" width="11.5703125" style="11" customWidth="1"/>
    <col min="2" max="2" width="44" style="4" bestFit="1" customWidth="1"/>
    <col min="3" max="3" width="12.42578125" style="11" bestFit="1" customWidth="1"/>
    <col min="4" max="4" width="8.28515625" style="11" bestFit="1" customWidth="1"/>
    <col min="5" max="5" width="12" style="13" bestFit="1" customWidth="1"/>
    <col min="6" max="6" width="12.42578125" style="75" customWidth="1"/>
    <col min="7" max="7" width="6.28515625" style="75" bestFit="1" customWidth="1"/>
    <col min="8" max="8" width="14.28515625" style="13" bestFit="1" customWidth="1"/>
    <col min="9" max="9" width="6.28515625" style="13" bestFit="1" customWidth="1"/>
    <col min="10" max="10" width="9.28515625" style="13" bestFit="1" customWidth="1"/>
    <col min="11" max="11" width="11.5703125" style="13" bestFit="1" customWidth="1"/>
    <col min="12" max="12" width="9.28515625" style="68" customWidth="1"/>
    <col min="13" max="13" width="13.85546875" style="68" bestFit="1" customWidth="1"/>
    <col min="14" max="14" width="10.5703125" style="68" bestFit="1" customWidth="1"/>
    <col min="15" max="15" width="5.7109375" style="68" bestFit="1" customWidth="1"/>
    <col min="16" max="16" width="8.140625" style="13" bestFit="1" customWidth="1"/>
    <col min="17" max="17" width="5.7109375" style="13" bestFit="1" customWidth="1"/>
    <col min="18" max="18" width="9.28515625" style="13" customWidth="1"/>
    <col min="19" max="19" width="5.7109375" style="13" bestFit="1" customWidth="1"/>
    <col min="20" max="20" width="8.140625" style="13" bestFit="1" customWidth="1"/>
    <col min="21" max="21" width="8.7109375" style="13" bestFit="1" customWidth="1"/>
    <col min="22" max="23" width="12.42578125" style="13" bestFit="1" customWidth="1"/>
    <col min="24" max="24" width="9.28515625" style="75" customWidth="1"/>
    <col min="25" max="25" width="10.42578125" style="13" customWidth="1"/>
    <col min="26" max="26" width="5.85546875" style="13" bestFit="1" customWidth="1"/>
    <col min="27" max="27" width="5.7109375" style="13" bestFit="1" customWidth="1"/>
    <col min="28" max="28" width="8.140625" style="13" bestFit="1" customWidth="1"/>
    <col min="29" max="29" width="9.140625" style="4"/>
    <col min="30" max="30" width="20.140625" style="60" customWidth="1"/>
    <col min="31" max="31" width="20.85546875" style="11" customWidth="1"/>
    <col min="32" max="32" width="14.7109375" style="4" customWidth="1"/>
    <col min="33" max="33" width="9.140625" style="4"/>
    <col min="34" max="34" width="12.42578125" style="75" customWidth="1"/>
    <col min="35" max="35" width="14.28515625" style="13" bestFit="1" customWidth="1"/>
    <col min="36" max="16384" width="9.140625" style="4"/>
  </cols>
  <sheetData>
    <row r="1" spans="1:35">
      <c r="A1" s="242" t="s">
        <v>375</v>
      </c>
      <c r="B1" s="242"/>
      <c r="C1" s="242"/>
    </row>
    <row r="2" spans="1:35">
      <c r="A2" s="1"/>
      <c r="B2" s="14" t="s">
        <v>187</v>
      </c>
      <c r="C2" s="1"/>
      <c r="D2" s="1"/>
    </row>
    <row r="3" spans="1:35" s="6" customFormat="1">
      <c r="A3" s="7" t="s">
        <v>2</v>
      </c>
      <c r="B3" s="8" t="s">
        <v>3</v>
      </c>
      <c r="C3" s="7" t="s">
        <v>4</v>
      </c>
      <c r="D3" s="7" t="s">
        <v>5</v>
      </c>
      <c r="E3" s="10" t="s">
        <v>381</v>
      </c>
      <c r="F3" s="70" t="s">
        <v>400</v>
      </c>
      <c r="G3" s="70" t="s">
        <v>395</v>
      </c>
      <c r="H3" s="10" t="s">
        <v>391</v>
      </c>
      <c r="I3" s="10" t="s">
        <v>394</v>
      </c>
      <c r="J3" s="10" t="s">
        <v>388</v>
      </c>
      <c r="K3" s="10" t="s">
        <v>407</v>
      </c>
      <c r="L3" s="168" t="s">
        <v>411</v>
      </c>
      <c r="M3" s="168" t="s">
        <v>412</v>
      </c>
      <c r="N3" s="168" t="s">
        <v>414</v>
      </c>
      <c r="O3" s="168" t="s">
        <v>419</v>
      </c>
      <c r="P3" s="10" t="s">
        <v>415</v>
      </c>
      <c r="Q3" s="10" t="s">
        <v>416</v>
      </c>
      <c r="R3" s="10" t="s">
        <v>417</v>
      </c>
      <c r="S3" s="10" t="s">
        <v>416</v>
      </c>
      <c r="T3" s="10" t="s">
        <v>430</v>
      </c>
      <c r="U3" s="10" t="s">
        <v>413</v>
      </c>
      <c r="V3" s="10" t="s">
        <v>448</v>
      </c>
      <c r="W3" s="10" t="s">
        <v>88</v>
      </c>
      <c r="X3" s="70" t="s">
        <v>424</v>
      </c>
      <c r="Y3" s="10" t="s">
        <v>7</v>
      </c>
      <c r="Z3" s="10" t="s">
        <v>88</v>
      </c>
      <c r="AA3" s="10" t="s">
        <v>89</v>
      </c>
      <c r="AB3" s="10" t="s">
        <v>9</v>
      </c>
      <c r="AC3" s="169" t="s">
        <v>257</v>
      </c>
      <c r="AD3" s="167" t="s">
        <v>357</v>
      </c>
      <c r="AE3" s="167" t="s">
        <v>358</v>
      </c>
      <c r="AF3" s="6" t="s">
        <v>374</v>
      </c>
      <c r="AG3" s="6" t="s">
        <v>377</v>
      </c>
      <c r="AH3" s="70" t="s">
        <v>400</v>
      </c>
      <c r="AI3" s="10" t="s">
        <v>391</v>
      </c>
    </row>
    <row r="4" spans="1:35" s="2" customFormat="1">
      <c r="A4" s="9">
        <f>ROW(A1)</f>
        <v>1</v>
      </c>
      <c r="B4" s="12" t="s">
        <v>188</v>
      </c>
      <c r="C4" s="9" t="s">
        <v>189</v>
      </c>
      <c r="D4" s="9" t="s">
        <v>24</v>
      </c>
      <c r="E4" s="235"/>
      <c r="F4" s="235"/>
      <c r="G4" s="235"/>
      <c r="H4" s="235"/>
      <c r="I4" s="235"/>
      <c r="J4" s="70" t="s">
        <v>434</v>
      </c>
      <c r="K4" s="170">
        <v>627</v>
      </c>
      <c r="L4" s="70"/>
      <c r="M4" s="70"/>
      <c r="N4" s="70">
        <v>630.9</v>
      </c>
      <c r="O4" s="70">
        <v>0.5</v>
      </c>
      <c r="P4" s="70"/>
      <c r="Q4" s="70"/>
      <c r="R4" s="70"/>
      <c r="S4" s="70"/>
      <c r="T4" s="70"/>
      <c r="U4" s="70"/>
      <c r="V4" s="70" t="s">
        <v>457</v>
      </c>
      <c r="W4" s="70" t="s">
        <v>459</v>
      </c>
      <c r="X4" s="70">
        <v>2525.15</v>
      </c>
      <c r="Y4" s="10">
        <f t="shared" ref="Y4:Y23" si="0">AVERAGE(X4/4)</f>
        <v>631.28750000000002</v>
      </c>
      <c r="Z4" s="10"/>
      <c r="AA4" s="10">
        <v>1</v>
      </c>
      <c r="AB4" s="10">
        <f t="shared" ref="AB4:AB23" si="1">(Y4+Z4+AA4)</f>
        <v>632.28750000000002</v>
      </c>
      <c r="AC4" s="12"/>
      <c r="AD4" s="9">
        <v>625.9</v>
      </c>
      <c r="AE4" s="10">
        <v>625</v>
      </c>
      <c r="AF4" s="171" t="s">
        <v>376</v>
      </c>
      <c r="AH4" s="10"/>
      <c r="AI4" s="10"/>
    </row>
    <row r="5" spans="1:35" s="2" customFormat="1">
      <c r="A5" s="9">
        <f t="shared" ref="A5:A23" si="2">ROW(A2)</f>
        <v>2</v>
      </c>
      <c r="B5" s="12" t="s">
        <v>225</v>
      </c>
      <c r="C5" s="9" t="s">
        <v>226</v>
      </c>
      <c r="D5" s="9" t="s">
        <v>77</v>
      </c>
      <c r="E5" s="10">
        <v>631.4</v>
      </c>
      <c r="F5" s="10">
        <v>626.79999999999995</v>
      </c>
      <c r="G5" s="10">
        <v>0.5</v>
      </c>
      <c r="H5" s="31">
        <v>627.1</v>
      </c>
      <c r="I5" s="31">
        <v>1</v>
      </c>
      <c r="J5" s="31"/>
      <c r="K5" s="31"/>
      <c r="L5" s="31"/>
      <c r="M5" s="31"/>
      <c r="N5" s="31"/>
      <c r="O5" s="31"/>
      <c r="P5" s="31">
        <v>627.1</v>
      </c>
      <c r="Q5" s="31">
        <v>0.25</v>
      </c>
      <c r="R5" s="31">
        <v>632.20000000000005</v>
      </c>
      <c r="S5" s="31">
        <v>2</v>
      </c>
      <c r="T5" s="31">
        <v>630.5</v>
      </c>
      <c r="U5" s="31">
        <v>628</v>
      </c>
      <c r="V5" s="37">
        <v>620.79999999999995</v>
      </c>
      <c r="W5" s="31">
        <v>631</v>
      </c>
      <c r="X5" s="70">
        <v>2523.6999999999998</v>
      </c>
      <c r="Y5" s="10">
        <f t="shared" si="0"/>
        <v>630.92499999999995</v>
      </c>
      <c r="Z5" s="10"/>
      <c r="AA5" s="10"/>
      <c r="AB5" s="10">
        <f t="shared" si="1"/>
        <v>630.92499999999995</v>
      </c>
      <c r="AC5" s="12"/>
      <c r="AD5" s="5">
        <v>624.5</v>
      </c>
      <c r="AE5" s="10">
        <v>622.5</v>
      </c>
      <c r="AG5" s="69"/>
      <c r="AH5" s="10">
        <v>626.79999999999995</v>
      </c>
      <c r="AI5" s="10">
        <v>627.1</v>
      </c>
    </row>
    <row r="6" spans="1:35" s="2" customFormat="1">
      <c r="A6" s="9">
        <f t="shared" si="2"/>
        <v>3</v>
      </c>
      <c r="B6" s="2" t="s">
        <v>246</v>
      </c>
      <c r="C6" s="9" t="s">
        <v>64</v>
      </c>
      <c r="D6" s="9" t="s">
        <v>66</v>
      </c>
      <c r="E6" s="10"/>
      <c r="F6" s="10"/>
      <c r="G6" s="10"/>
      <c r="H6" s="10"/>
      <c r="I6" s="10"/>
      <c r="J6" s="10" t="s">
        <v>435</v>
      </c>
      <c r="K6" s="10">
        <v>626</v>
      </c>
      <c r="L6" s="10"/>
      <c r="M6" s="10"/>
      <c r="N6" s="170">
        <v>620.29999999999995</v>
      </c>
      <c r="O6" s="70"/>
      <c r="P6" s="70">
        <v>632.70000000000005</v>
      </c>
      <c r="Q6" s="70">
        <v>2</v>
      </c>
      <c r="R6" s="70">
        <v>629.29999999999995</v>
      </c>
      <c r="S6" s="70">
        <v>1</v>
      </c>
      <c r="T6" s="70">
        <v>630.29999999999995</v>
      </c>
      <c r="U6" s="70"/>
      <c r="V6" s="70"/>
      <c r="W6" s="70">
        <v>622.79999999999995</v>
      </c>
      <c r="X6" s="70">
        <v>2518.1</v>
      </c>
      <c r="Y6" s="10">
        <f t="shared" si="0"/>
        <v>629.52499999999998</v>
      </c>
      <c r="Z6" s="10"/>
      <c r="AA6" s="10"/>
      <c r="AB6" s="10">
        <f t="shared" si="1"/>
        <v>629.52499999999998</v>
      </c>
      <c r="AC6" s="12"/>
      <c r="AD6" s="5">
        <v>627.1</v>
      </c>
      <c r="AE6" s="10">
        <v>625.5</v>
      </c>
      <c r="AH6" s="10"/>
      <c r="AI6" s="10"/>
    </row>
    <row r="7" spans="1:35" s="2" customFormat="1">
      <c r="A7" s="9">
        <f t="shared" si="2"/>
        <v>4</v>
      </c>
      <c r="B7" s="12" t="s">
        <v>107</v>
      </c>
      <c r="C7" s="9" t="s">
        <v>108</v>
      </c>
      <c r="D7" s="9" t="s">
        <v>100</v>
      </c>
      <c r="E7" s="10"/>
      <c r="F7" s="10"/>
      <c r="G7" s="10"/>
      <c r="H7" s="10"/>
      <c r="I7" s="10"/>
      <c r="J7" s="10"/>
      <c r="K7" s="70">
        <v>625.5</v>
      </c>
      <c r="L7" s="70"/>
      <c r="M7" s="70"/>
      <c r="N7" s="70">
        <v>626.4</v>
      </c>
      <c r="O7" s="70"/>
      <c r="P7" s="70">
        <v>627.20000000000005</v>
      </c>
      <c r="Q7" s="70"/>
      <c r="R7" s="170">
        <v>625.20000000000005</v>
      </c>
      <c r="S7" s="170">
        <v>0.25</v>
      </c>
      <c r="T7" s="170"/>
      <c r="U7" s="170"/>
      <c r="V7" s="170"/>
      <c r="W7" s="70" t="s">
        <v>458</v>
      </c>
      <c r="X7" s="70">
        <v>2509.8000000000002</v>
      </c>
      <c r="Y7" s="10">
        <f t="shared" si="0"/>
        <v>627.45000000000005</v>
      </c>
      <c r="Z7" s="10"/>
      <c r="AA7" s="10"/>
      <c r="AB7" s="10">
        <f t="shared" si="1"/>
        <v>627.45000000000005</v>
      </c>
      <c r="AC7" s="12"/>
      <c r="AD7" s="9">
        <v>628.5</v>
      </c>
      <c r="AE7" s="10">
        <v>623.6</v>
      </c>
      <c r="AG7" s="2" t="s">
        <v>378</v>
      </c>
      <c r="AH7" s="10"/>
      <c r="AI7" s="10"/>
    </row>
    <row r="8" spans="1:35" s="2" customFormat="1">
      <c r="A8" s="9">
        <f t="shared" si="2"/>
        <v>5</v>
      </c>
      <c r="B8" s="12" t="s">
        <v>421</v>
      </c>
      <c r="C8" s="9" t="s">
        <v>198</v>
      </c>
      <c r="D8" s="9" t="s">
        <v>21</v>
      </c>
      <c r="E8" s="70"/>
      <c r="F8" s="70">
        <v>628.20000000000005</v>
      </c>
      <c r="G8" s="70"/>
      <c r="H8" s="70">
        <v>626.79999999999995</v>
      </c>
      <c r="I8" s="70"/>
      <c r="J8" s="70"/>
      <c r="K8" s="70"/>
      <c r="L8" s="70"/>
      <c r="M8" s="70"/>
      <c r="N8" s="70"/>
      <c r="O8" s="70"/>
      <c r="P8" s="70">
        <v>625.29999999999995</v>
      </c>
      <c r="Q8" s="70"/>
      <c r="R8" s="70">
        <v>623.79999999999995</v>
      </c>
      <c r="S8" s="10"/>
      <c r="T8" s="10"/>
      <c r="U8" s="10"/>
      <c r="V8" s="10"/>
      <c r="W8" s="10"/>
      <c r="X8" s="70">
        <v>2504.1</v>
      </c>
      <c r="Y8" s="10">
        <f t="shared" si="0"/>
        <v>626.02499999999998</v>
      </c>
      <c r="Z8" s="10"/>
      <c r="AA8" s="10"/>
      <c r="AB8" s="10">
        <f t="shared" si="1"/>
        <v>626.02499999999998</v>
      </c>
      <c r="AC8" s="12"/>
      <c r="AD8" s="9">
        <v>619.4</v>
      </c>
      <c r="AE8" s="10">
        <v>620.70000000000005</v>
      </c>
      <c r="AH8" s="10">
        <v>628.20000000000005</v>
      </c>
      <c r="AI8" s="10">
        <v>626.79999999999995</v>
      </c>
    </row>
    <row r="9" spans="1:35" s="69" customFormat="1">
      <c r="A9" s="9">
        <f t="shared" si="2"/>
        <v>6</v>
      </c>
      <c r="B9" s="12" t="s">
        <v>354</v>
      </c>
      <c r="C9" s="9" t="s">
        <v>111</v>
      </c>
      <c r="D9" s="9" t="s">
        <v>46</v>
      </c>
      <c r="E9" s="70"/>
      <c r="F9" s="70">
        <v>623.1</v>
      </c>
      <c r="G9" s="70"/>
      <c r="H9" s="70">
        <v>624.79999999999995</v>
      </c>
      <c r="I9" s="70"/>
      <c r="J9" s="70"/>
      <c r="K9" s="70"/>
      <c r="L9" s="70"/>
      <c r="M9" s="70"/>
      <c r="N9" s="70"/>
      <c r="O9" s="70"/>
      <c r="P9" s="70">
        <v>628</v>
      </c>
      <c r="Q9" s="70">
        <v>1</v>
      </c>
      <c r="R9" s="70">
        <v>627</v>
      </c>
      <c r="S9" s="10"/>
      <c r="T9" s="10"/>
      <c r="U9" s="10"/>
      <c r="V9" s="10"/>
      <c r="W9" s="10"/>
      <c r="X9" s="70">
        <v>2503.9</v>
      </c>
      <c r="Y9" s="10">
        <f t="shared" si="0"/>
        <v>625.97500000000002</v>
      </c>
      <c r="Z9" s="10"/>
      <c r="AA9" s="10"/>
      <c r="AB9" s="10">
        <f t="shared" si="1"/>
        <v>625.97500000000002</v>
      </c>
      <c r="AC9" s="12"/>
      <c r="AD9" s="9">
        <v>622.70000000000005</v>
      </c>
      <c r="AE9" s="10">
        <v>619.70000000000005</v>
      </c>
      <c r="AH9" s="10">
        <v>623.1</v>
      </c>
      <c r="AI9" s="10">
        <v>624.79999999999995</v>
      </c>
    </row>
    <row r="10" spans="1:35" s="69" customFormat="1">
      <c r="A10" s="9">
        <f t="shared" si="2"/>
        <v>7</v>
      </c>
      <c r="B10" s="12" t="s">
        <v>250</v>
      </c>
      <c r="C10" s="9" t="s">
        <v>251</v>
      </c>
      <c r="D10" s="9" t="s">
        <v>33</v>
      </c>
      <c r="E10" s="10" t="s">
        <v>422</v>
      </c>
      <c r="F10" s="10">
        <v>623.6</v>
      </c>
      <c r="G10" s="10">
        <v>2</v>
      </c>
      <c r="H10" s="10">
        <v>626.79999999999995</v>
      </c>
      <c r="I10" s="10">
        <v>0.25</v>
      </c>
      <c r="J10" s="10"/>
      <c r="K10" s="10"/>
      <c r="L10" s="10"/>
      <c r="M10" s="10"/>
      <c r="N10" s="10"/>
      <c r="O10" s="10"/>
      <c r="P10" s="31">
        <v>624.29999999999995</v>
      </c>
      <c r="Q10" s="31">
        <v>0.5</v>
      </c>
      <c r="R10" s="37">
        <v>621.5</v>
      </c>
      <c r="S10" s="31"/>
      <c r="T10" s="31">
        <v>623.20000000000005</v>
      </c>
      <c r="U10" s="31">
        <v>624.79999999999995</v>
      </c>
      <c r="V10" s="31"/>
      <c r="W10" s="31">
        <v>628.5</v>
      </c>
      <c r="X10" s="70">
        <v>2501.3000000000002</v>
      </c>
      <c r="Y10" s="10">
        <f t="shared" si="0"/>
        <v>625.32500000000005</v>
      </c>
      <c r="Z10" s="10"/>
      <c r="AA10" s="10"/>
      <c r="AB10" s="10">
        <f t="shared" si="1"/>
        <v>625.32500000000005</v>
      </c>
      <c r="AC10" s="12"/>
      <c r="AD10" s="5">
        <v>623.79999999999995</v>
      </c>
      <c r="AE10" s="10">
        <v>628.1</v>
      </c>
      <c r="AF10" s="2"/>
      <c r="AG10" s="2"/>
      <c r="AH10" s="10">
        <v>623.6</v>
      </c>
      <c r="AI10" s="10">
        <v>626.79999999999995</v>
      </c>
    </row>
    <row r="11" spans="1:35" s="2" customFormat="1">
      <c r="A11" s="9">
        <f t="shared" si="2"/>
        <v>8</v>
      </c>
      <c r="B11" s="12" t="s">
        <v>194</v>
      </c>
      <c r="C11" s="9" t="s">
        <v>195</v>
      </c>
      <c r="D11" s="9" t="s">
        <v>92</v>
      </c>
      <c r="E11" s="70"/>
      <c r="F11" s="70">
        <v>626.5</v>
      </c>
      <c r="G11" s="70">
        <v>0.25</v>
      </c>
      <c r="H11" s="70">
        <v>626.4</v>
      </c>
      <c r="I11" s="70"/>
      <c r="J11" s="70"/>
      <c r="K11" s="70">
        <v>623.70000000000005</v>
      </c>
      <c r="L11" s="70"/>
      <c r="M11" s="70"/>
      <c r="N11" s="70">
        <v>622.4</v>
      </c>
      <c r="O11" s="10"/>
      <c r="P11" s="10"/>
      <c r="Q11" s="10"/>
      <c r="R11" s="10"/>
      <c r="S11" s="10"/>
      <c r="T11" s="10"/>
      <c r="U11" s="10"/>
      <c r="V11" s="10"/>
      <c r="W11" s="10"/>
      <c r="X11" s="70">
        <v>2499.25</v>
      </c>
      <c r="Y11" s="10">
        <f t="shared" si="0"/>
        <v>624.8125</v>
      </c>
      <c r="Z11" s="10"/>
      <c r="AA11" s="10"/>
      <c r="AB11" s="10">
        <f t="shared" si="1"/>
        <v>624.8125</v>
      </c>
      <c r="AC11" s="12"/>
      <c r="AD11" s="9">
        <v>625.29999999999995</v>
      </c>
      <c r="AE11" s="10">
        <v>623.1</v>
      </c>
      <c r="AF11" s="69">
        <v>624.79999999999995</v>
      </c>
      <c r="AG11" s="69">
        <v>630.6</v>
      </c>
      <c r="AH11" s="10">
        <v>626.5</v>
      </c>
      <c r="AI11" s="10">
        <v>626.4</v>
      </c>
    </row>
    <row r="12" spans="1:35" s="2" customFormat="1">
      <c r="A12" s="9">
        <f t="shared" si="2"/>
        <v>9</v>
      </c>
      <c r="B12" s="12" t="s">
        <v>192</v>
      </c>
      <c r="C12" s="9" t="s">
        <v>193</v>
      </c>
      <c r="D12" s="9" t="s">
        <v>29</v>
      </c>
      <c r="E12" s="10"/>
      <c r="F12" s="10">
        <v>621.4</v>
      </c>
      <c r="G12" s="10"/>
      <c r="H12" s="70">
        <v>623.4</v>
      </c>
      <c r="I12" s="70"/>
      <c r="J12" s="70"/>
      <c r="K12" s="70"/>
      <c r="L12" s="70"/>
      <c r="M12" s="70">
        <v>628.1</v>
      </c>
      <c r="N12" s="70">
        <v>621.79999999999995</v>
      </c>
      <c r="O12" s="70"/>
      <c r="P12" s="170">
        <v>619.1</v>
      </c>
      <c r="Q12" s="70"/>
      <c r="R12" s="70">
        <v>624.6</v>
      </c>
      <c r="S12" s="10"/>
      <c r="T12" s="10"/>
      <c r="U12" s="10"/>
      <c r="V12" s="10"/>
      <c r="W12" s="10"/>
      <c r="X12" s="70">
        <v>2497.9</v>
      </c>
      <c r="Y12" s="10">
        <f t="shared" si="0"/>
        <v>624.47500000000002</v>
      </c>
      <c r="Z12" s="10"/>
      <c r="AA12" s="10"/>
      <c r="AB12" s="10">
        <f t="shared" si="1"/>
        <v>624.47500000000002</v>
      </c>
      <c r="AC12" s="12"/>
      <c r="AD12" s="9">
        <v>623.5</v>
      </c>
      <c r="AE12" s="10">
        <v>623.29999999999995</v>
      </c>
      <c r="AH12" s="10">
        <v>621.4</v>
      </c>
      <c r="AI12" s="10">
        <v>623.4</v>
      </c>
    </row>
    <row r="13" spans="1:35" s="2" customFormat="1">
      <c r="A13" s="9">
        <f t="shared" si="2"/>
        <v>10</v>
      </c>
      <c r="B13" s="12" t="s">
        <v>103</v>
      </c>
      <c r="C13" s="9" t="s">
        <v>104</v>
      </c>
      <c r="D13" s="9" t="s">
        <v>77</v>
      </c>
      <c r="E13" s="10"/>
      <c r="F13" s="10">
        <v>624.20000000000005</v>
      </c>
      <c r="G13" s="10">
        <v>1</v>
      </c>
      <c r="H13" s="70">
        <v>623</v>
      </c>
      <c r="I13" s="70"/>
      <c r="J13" s="70"/>
      <c r="K13" s="70"/>
      <c r="L13" s="70">
        <v>622.9</v>
      </c>
      <c r="M13" s="70">
        <v>627.9</v>
      </c>
      <c r="N13" s="70"/>
      <c r="O13" s="70"/>
      <c r="P13" s="170">
        <v>621.4</v>
      </c>
      <c r="Q13" s="70"/>
      <c r="R13" s="70">
        <v>623.9</v>
      </c>
      <c r="S13" s="10"/>
      <c r="T13" s="10"/>
      <c r="U13" s="10"/>
      <c r="V13" s="10"/>
      <c r="W13" s="10"/>
      <c r="X13" s="70">
        <v>2497.6999999999998</v>
      </c>
      <c r="Y13" s="10">
        <f t="shared" si="0"/>
        <v>624.42499999999995</v>
      </c>
      <c r="Z13" s="10"/>
      <c r="AA13" s="10"/>
      <c r="AB13" s="10">
        <f t="shared" si="1"/>
        <v>624.42499999999995</v>
      </c>
      <c r="AC13" s="12"/>
      <c r="AD13" s="9">
        <v>618.6</v>
      </c>
      <c r="AE13" s="10">
        <v>624.70000000000005</v>
      </c>
      <c r="AH13" s="10">
        <v>624.20000000000005</v>
      </c>
      <c r="AI13" s="10">
        <v>623</v>
      </c>
    </row>
    <row r="14" spans="1:35" s="2" customFormat="1">
      <c r="A14" s="9">
        <f t="shared" si="2"/>
        <v>11</v>
      </c>
      <c r="B14" s="12" t="s">
        <v>190</v>
      </c>
      <c r="C14" s="9" t="s">
        <v>191</v>
      </c>
      <c r="D14" s="9" t="s">
        <v>21</v>
      </c>
      <c r="E14" s="10"/>
      <c r="F14" s="10">
        <v>623.6</v>
      </c>
      <c r="G14" s="10"/>
      <c r="H14" s="70">
        <v>626.6</v>
      </c>
      <c r="I14" s="70"/>
      <c r="J14" s="70"/>
      <c r="K14" s="70"/>
      <c r="L14" s="70">
        <v>625.4</v>
      </c>
      <c r="M14" s="70">
        <v>622.9</v>
      </c>
      <c r="N14" s="70"/>
      <c r="O14" s="70"/>
      <c r="P14" s="70">
        <v>622.4</v>
      </c>
      <c r="Q14" s="70"/>
      <c r="R14" s="170">
        <v>619.70000000000005</v>
      </c>
      <c r="S14" s="10"/>
      <c r="T14" s="10"/>
      <c r="U14" s="10"/>
      <c r="V14" s="10"/>
      <c r="W14" s="10"/>
      <c r="X14" s="70">
        <v>2497.3000000000002</v>
      </c>
      <c r="Y14" s="10">
        <f t="shared" si="0"/>
        <v>624.32500000000005</v>
      </c>
      <c r="Z14" s="10"/>
      <c r="AA14" s="10"/>
      <c r="AB14" s="10">
        <f t="shared" si="1"/>
        <v>624.32500000000005</v>
      </c>
      <c r="AC14" s="12"/>
      <c r="AD14" s="9">
        <v>624.20000000000005</v>
      </c>
      <c r="AE14" s="10">
        <v>622.5</v>
      </c>
      <c r="AF14" s="69"/>
      <c r="AG14" s="69"/>
      <c r="AH14" s="10">
        <v>623.6</v>
      </c>
      <c r="AI14" s="10">
        <v>626.6</v>
      </c>
    </row>
    <row r="15" spans="1:35" s="2" customFormat="1">
      <c r="A15" s="9">
        <f t="shared" si="2"/>
        <v>12</v>
      </c>
      <c r="B15" s="12" t="s">
        <v>218</v>
      </c>
      <c r="C15" s="9" t="s">
        <v>219</v>
      </c>
      <c r="D15" s="9" t="s">
        <v>24</v>
      </c>
      <c r="E15" s="70"/>
      <c r="F15" s="70">
        <v>624.4</v>
      </c>
      <c r="G15" s="70"/>
      <c r="H15" s="70">
        <v>625.9</v>
      </c>
      <c r="I15" s="70">
        <v>0.5</v>
      </c>
      <c r="J15" s="70"/>
      <c r="K15" s="70"/>
      <c r="L15" s="70"/>
      <c r="M15" s="70"/>
      <c r="N15" s="70"/>
      <c r="O15" s="70"/>
      <c r="P15" s="70">
        <v>623.29999999999995</v>
      </c>
      <c r="Q15" s="75"/>
      <c r="R15" s="70">
        <v>622.4</v>
      </c>
      <c r="S15" s="10"/>
      <c r="T15" s="10"/>
      <c r="U15" s="10"/>
      <c r="V15" s="10"/>
      <c r="W15" s="10"/>
      <c r="X15" s="70">
        <v>2496.5</v>
      </c>
      <c r="Y15" s="10">
        <f t="shared" si="0"/>
        <v>624.125</v>
      </c>
      <c r="Z15" s="10"/>
      <c r="AA15" s="10"/>
      <c r="AB15" s="10">
        <f t="shared" si="1"/>
        <v>624.125</v>
      </c>
      <c r="AC15" s="12"/>
      <c r="AD15" s="9">
        <v>624</v>
      </c>
      <c r="AE15" s="10">
        <v>617.5</v>
      </c>
      <c r="AF15" s="69"/>
      <c r="AG15" s="69"/>
      <c r="AH15" s="10">
        <v>624.4</v>
      </c>
      <c r="AI15" s="10">
        <v>625.9</v>
      </c>
    </row>
    <row r="16" spans="1:35" s="69" customFormat="1">
      <c r="A16" s="9">
        <f t="shared" si="2"/>
        <v>13</v>
      </c>
      <c r="B16" s="12" t="s">
        <v>207</v>
      </c>
      <c r="C16" s="9" t="s">
        <v>110</v>
      </c>
      <c r="D16" s="9" t="s">
        <v>24</v>
      </c>
      <c r="E16" s="10"/>
      <c r="F16" s="10">
        <v>621.70000000000005</v>
      </c>
      <c r="G16" s="31"/>
      <c r="H16" s="37">
        <v>617.70000000000005</v>
      </c>
      <c r="I16" s="31"/>
      <c r="J16" s="31"/>
      <c r="K16" s="31"/>
      <c r="L16" s="31"/>
      <c r="M16" s="31"/>
      <c r="N16" s="31"/>
      <c r="O16" s="31"/>
      <c r="P16" s="31">
        <v>622.29999999999995</v>
      </c>
      <c r="Q16" s="23"/>
      <c r="R16" s="31">
        <v>629.1</v>
      </c>
      <c r="S16" s="31">
        <v>0.5</v>
      </c>
      <c r="T16" s="31"/>
      <c r="U16" s="31">
        <v>621.79999999999995</v>
      </c>
      <c r="V16" s="31"/>
      <c r="W16" s="31">
        <v>621.20000000000005</v>
      </c>
      <c r="X16" s="70">
        <v>2494.9</v>
      </c>
      <c r="Y16" s="10">
        <f t="shared" si="0"/>
        <v>623.72500000000002</v>
      </c>
      <c r="Z16" s="10"/>
      <c r="AA16" s="10"/>
      <c r="AB16" s="10">
        <f t="shared" si="1"/>
        <v>623.72500000000002</v>
      </c>
      <c r="AC16" s="12"/>
      <c r="AD16" s="5">
        <v>615.9</v>
      </c>
      <c r="AE16" s="10">
        <v>620.5</v>
      </c>
      <c r="AH16" s="10">
        <v>621.70000000000005</v>
      </c>
      <c r="AI16" s="10">
        <v>617.70000000000005</v>
      </c>
    </row>
    <row r="17" spans="1:35" s="2" customFormat="1">
      <c r="A17" s="9">
        <f t="shared" si="2"/>
        <v>14</v>
      </c>
      <c r="B17" s="12" t="s">
        <v>204</v>
      </c>
      <c r="C17" s="9" t="s">
        <v>205</v>
      </c>
      <c r="D17" s="9" t="s">
        <v>60</v>
      </c>
      <c r="E17" s="10"/>
      <c r="F17" s="10"/>
      <c r="G17" s="10"/>
      <c r="H17" s="10"/>
      <c r="I17" s="10"/>
      <c r="J17" s="10"/>
      <c r="K17" s="10"/>
      <c r="L17" s="70">
        <v>624.79999999999995</v>
      </c>
      <c r="M17" s="70">
        <v>629.6</v>
      </c>
      <c r="N17" s="70"/>
      <c r="O17" s="70"/>
      <c r="P17" s="70">
        <v>621.6</v>
      </c>
      <c r="Q17" s="70"/>
      <c r="R17" s="70">
        <v>617</v>
      </c>
      <c r="S17" s="10"/>
      <c r="T17" s="10"/>
      <c r="U17" s="10"/>
      <c r="V17" s="10"/>
      <c r="W17" s="10"/>
      <c r="X17" s="70">
        <v>2493</v>
      </c>
      <c r="Y17" s="10">
        <f t="shared" si="0"/>
        <v>623.25</v>
      </c>
      <c r="Z17" s="10"/>
      <c r="AA17" s="10"/>
      <c r="AB17" s="10">
        <f t="shared" si="1"/>
        <v>623.25</v>
      </c>
      <c r="AC17" s="12"/>
      <c r="AD17" s="9"/>
      <c r="AE17" s="9"/>
      <c r="AH17" s="10"/>
      <c r="AI17" s="10"/>
    </row>
    <row r="18" spans="1:35" s="69" customFormat="1">
      <c r="A18" s="9">
        <f t="shared" si="2"/>
        <v>15</v>
      </c>
      <c r="B18" s="12" t="s">
        <v>196</v>
      </c>
      <c r="C18" s="9" t="s">
        <v>197</v>
      </c>
      <c r="D18" s="9" t="s">
        <v>20</v>
      </c>
      <c r="E18" s="10"/>
      <c r="F18" s="70">
        <v>622.20000000000005</v>
      </c>
      <c r="G18" s="70"/>
      <c r="H18" s="70">
        <v>622.4</v>
      </c>
      <c r="I18" s="70"/>
      <c r="J18" s="70"/>
      <c r="K18" s="70"/>
      <c r="L18" s="70"/>
      <c r="M18" s="70">
        <v>624</v>
      </c>
      <c r="N18" s="70"/>
      <c r="O18" s="70"/>
      <c r="P18" s="170">
        <v>621.1</v>
      </c>
      <c r="Q18" s="70"/>
      <c r="R18" s="70">
        <v>624.29999999999995</v>
      </c>
      <c r="S18" s="10"/>
      <c r="T18" s="10"/>
      <c r="U18" s="10"/>
      <c r="V18" s="10"/>
      <c r="W18" s="10"/>
      <c r="X18" s="70">
        <v>2492.9</v>
      </c>
      <c r="Y18" s="10">
        <f t="shared" si="0"/>
        <v>623.22500000000002</v>
      </c>
      <c r="Z18" s="10"/>
      <c r="AA18" s="10"/>
      <c r="AB18" s="10">
        <f t="shared" si="1"/>
        <v>623.22500000000002</v>
      </c>
      <c r="AC18" s="12"/>
      <c r="AD18" s="9">
        <v>621.4</v>
      </c>
      <c r="AE18" s="10">
        <v>623</v>
      </c>
      <c r="AF18" s="2"/>
      <c r="AG18" s="2"/>
      <c r="AH18" s="10">
        <v>622.20000000000005</v>
      </c>
      <c r="AI18" s="10">
        <v>622.4</v>
      </c>
    </row>
    <row r="19" spans="1:35" s="2" customFormat="1">
      <c r="A19" s="9">
        <f t="shared" si="2"/>
        <v>16</v>
      </c>
      <c r="B19" s="12" t="s">
        <v>201</v>
      </c>
      <c r="C19" s="9" t="s">
        <v>202</v>
      </c>
      <c r="D19" s="9" t="s">
        <v>17</v>
      </c>
      <c r="E19" s="10"/>
      <c r="F19" s="10">
        <v>620.4</v>
      </c>
      <c r="G19" s="10"/>
      <c r="H19" s="70">
        <v>625.70000000000005</v>
      </c>
      <c r="I19" s="70"/>
      <c r="J19" s="70"/>
      <c r="K19" s="70"/>
      <c r="L19" s="70">
        <v>621.6</v>
      </c>
      <c r="M19" s="70">
        <v>622.9</v>
      </c>
      <c r="N19" s="70"/>
      <c r="O19" s="70"/>
      <c r="P19" s="170">
        <v>617.1</v>
      </c>
      <c r="Q19" s="70"/>
      <c r="R19" s="70">
        <v>622.29999999999995</v>
      </c>
      <c r="S19" s="10"/>
      <c r="T19" s="10"/>
      <c r="U19" s="10"/>
      <c r="V19" s="10"/>
      <c r="W19" s="10"/>
      <c r="X19" s="70">
        <v>2492.5</v>
      </c>
      <c r="Y19" s="10">
        <f t="shared" si="0"/>
        <v>623.125</v>
      </c>
      <c r="Z19" s="10"/>
      <c r="AA19" s="10"/>
      <c r="AB19" s="10">
        <f t="shared" si="1"/>
        <v>623.125</v>
      </c>
      <c r="AC19" s="12"/>
      <c r="AD19" s="9">
        <v>624.20000000000005</v>
      </c>
      <c r="AE19" s="10">
        <v>625.20000000000005</v>
      </c>
      <c r="AH19" s="10">
        <v>620.4</v>
      </c>
      <c r="AI19" s="10">
        <v>625.70000000000005</v>
      </c>
    </row>
    <row r="20" spans="1:35" s="2" customFormat="1">
      <c r="A20" s="9">
        <f t="shared" si="2"/>
        <v>17</v>
      </c>
      <c r="B20" s="12" t="s">
        <v>105</v>
      </c>
      <c r="C20" s="9" t="s">
        <v>106</v>
      </c>
      <c r="D20" s="9" t="s">
        <v>70</v>
      </c>
      <c r="E20" s="70"/>
      <c r="F20" s="70">
        <v>618.79999999999995</v>
      </c>
      <c r="G20" s="70"/>
      <c r="H20" s="70">
        <v>625.4</v>
      </c>
      <c r="I20" s="70">
        <v>2</v>
      </c>
      <c r="J20" s="70"/>
      <c r="K20" s="70"/>
      <c r="L20" s="70"/>
      <c r="M20" s="70"/>
      <c r="N20" s="70"/>
      <c r="O20" s="70"/>
      <c r="P20" s="70">
        <v>619.20000000000005</v>
      </c>
      <c r="Q20" s="70"/>
      <c r="R20" s="70">
        <v>622.6</v>
      </c>
      <c r="S20" s="10"/>
      <c r="T20" s="10"/>
      <c r="U20" s="10"/>
      <c r="V20" s="10"/>
      <c r="W20" s="10"/>
      <c r="X20" s="70">
        <v>2488</v>
      </c>
      <c r="Y20" s="10">
        <f t="shared" si="0"/>
        <v>622</v>
      </c>
      <c r="Z20" s="10"/>
      <c r="AA20" s="10"/>
      <c r="AB20" s="10">
        <f t="shared" si="1"/>
        <v>622</v>
      </c>
      <c r="AC20" s="12"/>
      <c r="AD20" s="9">
        <v>616.70000000000005</v>
      </c>
      <c r="AE20" s="10">
        <v>621.9</v>
      </c>
      <c r="AF20" s="69"/>
      <c r="AG20" s="69"/>
      <c r="AH20" s="10">
        <v>618.79999999999995</v>
      </c>
      <c r="AI20" s="10">
        <v>625.4</v>
      </c>
    </row>
    <row r="21" spans="1:35" s="2" customFormat="1">
      <c r="A21" s="9">
        <f t="shared" si="2"/>
        <v>18</v>
      </c>
      <c r="B21" s="12" t="s">
        <v>199</v>
      </c>
      <c r="C21" s="9" t="s">
        <v>200</v>
      </c>
      <c r="D21" s="9" t="s">
        <v>10</v>
      </c>
      <c r="E21" s="70"/>
      <c r="F21" s="70">
        <v>621.29999999999995</v>
      </c>
      <c r="G21" s="70"/>
      <c r="H21" s="70">
        <v>622.9</v>
      </c>
      <c r="I21" s="70"/>
      <c r="J21" s="70"/>
      <c r="K21" s="70"/>
      <c r="L21" s="70"/>
      <c r="M21" s="70"/>
      <c r="N21" s="70"/>
      <c r="O21" s="70"/>
      <c r="P21" s="70">
        <v>623.5</v>
      </c>
      <c r="Q21" s="70"/>
      <c r="R21" s="70">
        <v>619</v>
      </c>
      <c r="S21" s="10"/>
      <c r="T21" s="10"/>
      <c r="U21" s="10"/>
      <c r="V21" s="10"/>
      <c r="W21" s="10"/>
      <c r="X21" s="70">
        <v>2486.6999999999998</v>
      </c>
      <c r="Y21" s="10">
        <f t="shared" si="0"/>
        <v>621.67499999999995</v>
      </c>
      <c r="Z21" s="10"/>
      <c r="AA21" s="10"/>
      <c r="AB21" s="10">
        <f t="shared" si="1"/>
        <v>621.67499999999995</v>
      </c>
      <c r="AC21" s="12"/>
      <c r="AD21" s="9">
        <v>621.29999999999995</v>
      </c>
      <c r="AE21" s="10">
        <v>622.29999999999995</v>
      </c>
      <c r="AH21" s="10">
        <v>621.29999999999995</v>
      </c>
      <c r="AI21" s="10">
        <v>622.9</v>
      </c>
    </row>
    <row r="22" spans="1:35" s="2" customFormat="1">
      <c r="A22" s="9">
        <f t="shared" si="2"/>
        <v>19</v>
      </c>
      <c r="B22" s="12" t="s">
        <v>214</v>
      </c>
      <c r="C22" s="9" t="s">
        <v>215</v>
      </c>
      <c r="D22" s="9" t="s">
        <v>51</v>
      </c>
      <c r="E22" s="70"/>
      <c r="F22" s="70">
        <v>617.4</v>
      </c>
      <c r="G22" s="70"/>
      <c r="H22" s="70">
        <v>623.9</v>
      </c>
      <c r="I22" s="70"/>
      <c r="J22" s="70"/>
      <c r="K22" s="70"/>
      <c r="L22" s="70"/>
      <c r="M22" s="70"/>
      <c r="N22" s="70"/>
      <c r="O22" s="70"/>
      <c r="P22" s="70">
        <v>622.4</v>
      </c>
      <c r="Q22" s="70"/>
      <c r="R22" s="70">
        <v>620.4</v>
      </c>
      <c r="S22" s="10"/>
      <c r="T22" s="10"/>
      <c r="U22" s="10"/>
      <c r="V22" s="10"/>
      <c r="W22" s="10"/>
      <c r="X22" s="70">
        <v>2484.1</v>
      </c>
      <c r="Y22" s="10">
        <f t="shared" si="0"/>
        <v>621.02499999999998</v>
      </c>
      <c r="Z22" s="10"/>
      <c r="AA22" s="10"/>
      <c r="AB22" s="10">
        <f t="shared" si="1"/>
        <v>621.02499999999998</v>
      </c>
      <c r="AC22" s="12"/>
      <c r="AD22" s="5">
        <v>613.29999999999995</v>
      </c>
      <c r="AE22" s="10">
        <v>621.20000000000005</v>
      </c>
      <c r="AH22" s="10">
        <v>617.4</v>
      </c>
      <c r="AI22" s="10">
        <v>623.9</v>
      </c>
    </row>
    <row r="23" spans="1:35" s="2" customFormat="1">
      <c r="A23" s="9">
        <f t="shared" si="2"/>
        <v>20</v>
      </c>
      <c r="B23" s="12" t="s">
        <v>343</v>
      </c>
      <c r="C23" s="9" t="s">
        <v>67</v>
      </c>
      <c r="D23" s="9" t="s">
        <v>21</v>
      </c>
      <c r="E23" s="70"/>
      <c r="F23" s="70">
        <v>617.6</v>
      </c>
      <c r="G23" s="70"/>
      <c r="H23" s="70">
        <v>618.1</v>
      </c>
      <c r="I23" s="70"/>
      <c r="J23" s="70"/>
      <c r="K23" s="70"/>
      <c r="L23" s="70"/>
      <c r="M23" s="70"/>
      <c r="N23" s="70"/>
      <c r="O23" s="70"/>
      <c r="P23" s="70">
        <v>622.6</v>
      </c>
      <c r="Q23" s="70"/>
      <c r="R23" s="70">
        <v>623.5</v>
      </c>
      <c r="S23" s="10"/>
      <c r="T23" s="10"/>
      <c r="U23" s="10"/>
      <c r="V23" s="10"/>
      <c r="W23" s="10"/>
      <c r="X23" s="70">
        <v>2481.8000000000002</v>
      </c>
      <c r="Y23" s="10">
        <f t="shared" si="0"/>
        <v>620.45000000000005</v>
      </c>
      <c r="Z23" s="10"/>
      <c r="AA23" s="10"/>
      <c r="AB23" s="10">
        <f t="shared" si="1"/>
        <v>620.45000000000005</v>
      </c>
      <c r="AC23" s="12"/>
      <c r="AD23" s="5">
        <v>618.29999999999995</v>
      </c>
      <c r="AE23" s="10">
        <v>615.20000000000005</v>
      </c>
      <c r="AH23" s="10">
        <v>617.6</v>
      </c>
      <c r="AI23" s="10">
        <v>618.1</v>
      </c>
    </row>
  </sheetData>
  <sortState ref="B4:AI47">
    <sortCondition descending="1" ref="AB4:AB47"/>
  </sortState>
  <mergeCells count="1">
    <mergeCell ref="A1:C1"/>
  </mergeCells>
  <pageMargins left="0.37" right="0.38" top="0.75" bottom="0.75" header="0.3" footer="0.3"/>
  <pageSetup paperSize="9" scale="3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23"/>
  <sheetViews>
    <sheetView topLeftCell="C1" workbookViewId="0">
      <selection sqref="A1:AA23"/>
    </sheetView>
  </sheetViews>
  <sheetFormatPr defaultRowHeight="12.75"/>
  <cols>
    <col min="1" max="1" width="5.7109375" style="61" bestFit="1" customWidth="1"/>
    <col min="2" max="2" width="35.140625" style="61" bestFit="1" customWidth="1"/>
    <col min="3" max="3" width="9.85546875" style="61" bestFit="1" customWidth="1"/>
    <col min="4" max="4" width="6.42578125" style="61" bestFit="1" customWidth="1"/>
    <col min="5" max="5" width="9.28515625" style="61" bestFit="1" customWidth="1"/>
    <col min="6" max="6" width="9.85546875" style="61" bestFit="1" customWidth="1"/>
    <col min="7" max="7" width="4.42578125" style="61" bestFit="1" customWidth="1"/>
    <col min="8" max="8" width="10.85546875" style="61" bestFit="1" customWidth="1"/>
    <col min="9" max="9" width="4.42578125" style="61" bestFit="1" customWidth="1"/>
    <col min="10" max="10" width="6.7109375" style="61" bestFit="1" customWidth="1"/>
    <col min="11" max="11" width="10.5703125" style="61" bestFit="1" customWidth="1"/>
    <col min="12" max="12" width="8.28515625" style="61" bestFit="1" customWidth="1"/>
    <col min="13" max="13" width="10.5703125" style="175" customWidth="1"/>
    <col min="14" max="14" width="5.7109375" style="175" bestFit="1" customWidth="1"/>
    <col min="15" max="15" width="7.5703125" style="175" bestFit="1" customWidth="1"/>
    <col min="16" max="16" width="4" style="175" customWidth="1"/>
    <col min="17" max="17" width="5.7109375" style="175" bestFit="1" customWidth="1"/>
    <col min="18" max="18" width="5.5703125" style="175" customWidth="1"/>
    <col min="19" max="19" width="6.42578125" style="175" bestFit="1" customWidth="1"/>
    <col min="20" max="21" width="5.5703125" style="175" customWidth="1"/>
    <col min="22" max="22" width="6.7109375" style="175" bestFit="1" customWidth="1"/>
    <col min="23" max="23" width="6.5703125" style="61" bestFit="1" customWidth="1"/>
    <col min="24" max="24" width="5.7109375" style="61" bestFit="1" customWidth="1"/>
    <col min="25" max="25" width="5.28515625" style="61" bestFit="1" customWidth="1"/>
    <col min="26" max="26" width="4.42578125" style="61" bestFit="1" customWidth="1"/>
    <col min="27" max="27" width="6" style="61" bestFit="1" customWidth="1"/>
    <col min="28" max="28" width="4.85546875" style="61" bestFit="1" customWidth="1"/>
    <col min="29" max="29" width="12.140625" style="61" bestFit="1" customWidth="1"/>
    <col min="30" max="30" width="12.5703125" style="61" bestFit="1" customWidth="1"/>
    <col min="31" max="31" width="11.28515625" style="61" bestFit="1" customWidth="1"/>
    <col min="32" max="32" width="8.7109375" style="61" bestFit="1" customWidth="1"/>
    <col min="33" max="33" width="9.85546875" style="61" bestFit="1" customWidth="1"/>
    <col min="34" max="34" width="10.85546875" style="61" bestFit="1" customWidth="1"/>
    <col min="35" max="16384" width="9.140625" style="61"/>
  </cols>
  <sheetData>
    <row r="1" spans="1:34">
      <c r="A1" s="243" t="s">
        <v>406</v>
      </c>
      <c r="B1" s="243"/>
      <c r="C1" s="243"/>
      <c r="D1" s="96"/>
      <c r="E1" s="41"/>
      <c r="F1" s="76"/>
      <c r="G1" s="76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2"/>
      <c r="AC1" s="63"/>
      <c r="AD1" s="96"/>
      <c r="AE1" s="42"/>
      <c r="AF1" s="42"/>
      <c r="AG1" s="76"/>
      <c r="AH1" s="41"/>
    </row>
    <row r="2" spans="1:34">
      <c r="A2" s="38"/>
      <c r="B2" s="39" t="s">
        <v>187</v>
      </c>
      <c r="C2" s="38"/>
      <c r="D2" s="38"/>
      <c r="E2" s="41"/>
      <c r="F2" s="76"/>
      <c r="G2" s="76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2"/>
      <c r="AC2" s="63"/>
      <c r="AD2" s="96"/>
      <c r="AE2" s="42"/>
      <c r="AF2" s="42"/>
      <c r="AG2" s="76"/>
      <c r="AH2" s="41"/>
    </row>
    <row r="3" spans="1:34">
      <c r="A3" s="44" t="s">
        <v>2</v>
      </c>
      <c r="B3" s="72" t="s">
        <v>3</v>
      </c>
      <c r="C3" s="44" t="s">
        <v>4</v>
      </c>
      <c r="D3" s="44" t="s">
        <v>5</v>
      </c>
      <c r="E3" s="46" t="s">
        <v>381</v>
      </c>
      <c r="F3" s="77" t="s">
        <v>400</v>
      </c>
      <c r="G3" s="77" t="s">
        <v>395</v>
      </c>
      <c r="H3" s="46" t="s">
        <v>391</v>
      </c>
      <c r="I3" s="46" t="s">
        <v>394</v>
      </c>
      <c r="J3" s="46" t="s">
        <v>388</v>
      </c>
      <c r="K3" s="46" t="s">
        <v>441</v>
      </c>
      <c r="L3" s="46" t="s">
        <v>414</v>
      </c>
      <c r="M3" s="46" t="s">
        <v>415</v>
      </c>
      <c r="N3" s="46" t="s">
        <v>416</v>
      </c>
      <c r="O3" s="46" t="s">
        <v>431</v>
      </c>
      <c r="P3" s="46" t="s">
        <v>416</v>
      </c>
      <c r="Q3" s="46" t="s">
        <v>430</v>
      </c>
      <c r="R3" s="46" t="s">
        <v>416</v>
      </c>
      <c r="S3" s="46" t="s">
        <v>413</v>
      </c>
      <c r="T3" s="46" t="s">
        <v>416</v>
      </c>
      <c r="U3" s="46" t="s">
        <v>448</v>
      </c>
      <c r="V3" s="46" t="s">
        <v>88</v>
      </c>
      <c r="W3" s="46" t="s">
        <v>424</v>
      </c>
      <c r="X3" s="46" t="s">
        <v>7</v>
      </c>
      <c r="Y3" s="46" t="s">
        <v>88</v>
      </c>
      <c r="Z3" s="46" t="s">
        <v>89</v>
      </c>
      <c r="AA3" s="46" t="s">
        <v>9</v>
      </c>
      <c r="AB3" s="65" t="s">
        <v>257</v>
      </c>
      <c r="AC3" s="51" t="s">
        <v>357</v>
      </c>
      <c r="AD3" s="51" t="s">
        <v>358</v>
      </c>
      <c r="AE3" s="43" t="s">
        <v>374</v>
      </c>
      <c r="AF3" s="43" t="s">
        <v>377</v>
      </c>
      <c r="AG3" s="77" t="s">
        <v>400</v>
      </c>
      <c r="AH3" s="46" t="s">
        <v>391</v>
      </c>
    </row>
    <row r="4" spans="1:34" s="174" customFormat="1">
      <c r="A4" s="45">
        <f>ROW(A1)</f>
        <v>1</v>
      </c>
      <c r="B4" s="74" t="s">
        <v>225</v>
      </c>
      <c r="C4" s="45" t="s">
        <v>226</v>
      </c>
      <c r="D4" s="45" t="s">
        <v>77</v>
      </c>
      <c r="E4" s="46" t="s">
        <v>436</v>
      </c>
      <c r="F4" s="46">
        <v>626.79999999999995</v>
      </c>
      <c r="G4" s="46">
        <v>2</v>
      </c>
      <c r="H4" s="46">
        <v>627.1</v>
      </c>
      <c r="I4" s="46">
        <v>2</v>
      </c>
      <c r="J4" s="46"/>
      <c r="K4" s="46"/>
      <c r="L4" s="46"/>
      <c r="M4" s="46">
        <v>627.1</v>
      </c>
      <c r="N4" s="46">
        <v>0.5</v>
      </c>
      <c r="O4" s="77">
        <v>632.20000000000005</v>
      </c>
      <c r="P4" s="77">
        <v>2</v>
      </c>
      <c r="Q4" s="77">
        <v>630.5</v>
      </c>
      <c r="R4" s="77">
        <v>3</v>
      </c>
      <c r="S4" s="77">
        <v>628</v>
      </c>
      <c r="T4" s="77">
        <v>2</v>
      </c>
      <c r="U4" s="115">
        <v>620.79999999999995</v>
      </c>
      <c r="V4" s="77" t="s">
        <v>460</v>
      </c>
      <c r="W4" s="46">
        <v>2530.6999999999998</v>
      </c>
      <c r="X4" s="46">
        <f t="shared" ref="X4:X23" si="0">AVERAGE(W4/4)</f>
        <v>632.67499999999995</v>
      </c>
      <c r="Y4" s="46"/>
      <c r="Z4" s="46"/>
      <c r="AA4" s="46">
        <f t="shared" ref="AA4:AA23" si="1">(X4+Y4+Z4)</f>
        <v>632.67499999999995</v>
      </c>
      <c r="AB4" s="64"/>
      <c r="AC4" s="52">
        <v>624.5</v>
      </c>
      <c r="AD4" s="46">
        <v>622.5</v>
      </c>
      <c r="AE4" s="62"/>
      <c r="AF4" s="103"/>
      <c r="AG4" s="46">
        <v>626.79999999999995</v>
      </c>
      <c r="AH4" s="46">
        <v>627.1</v>
      </c>
    </row>
    <row r="5" spans="1:34" s="174" customFormat="1">
      <c r="A5" s="45">
        <f t="shared" ref="A5:A23" si="2">ROW(A2)</f>
        <v>2</v>
      </c>
      <c r="B5" s="64" t="s">
        <v>246</v>
      </c>
      <c r="C5" s="45" t="s">
        <v>64</v>
      </c>
      <c r="D5" s="45" t="s">
        <v>66</v>
      </c>
      <c r="E5" s="46"/>
      <c r="F5" s="46"/>
      <c r="G5" s="46"/>
      <c r="H5" s="46"/>
      <c r="I5" s="46"/>
      <c r="J5" s="46">
        <v>620.54999999999995</v>
      </c>
      <c r="K5" s="46">
        <v>626</v>
      </c>
      <c r="L5" s="49">
        <v>620.29999999999995</v>
      </c>
      <c r="M5" s="50">
        <v>632.70000000000005</v>
      </c>
      <c r="N5" s="50">
        <v>2</v>
      </c>
      <c r="O5" s="50">
        <v>629.29999999999995</v>
      </c>
      <c r="P5" s="50">
        <v>1</v>
      </c>
      <c r="Q5" s="50">
        <v>630.29999999999995</v>
      </c>
      <c r="R5" s="50">
        <v>0.25</v>
      </c>
      <c r="S5" s="77"/>
      <c r="T5" s="77"/>
      <c r="U5" s="77"/>
      <c r="V5" s="77">
        <v>622.79999999999995</v>
      </c>
      <c r="W5" s="46">
        <v>2518.5</v>
      </c>
      <c r="X5" s="46">
        <f t="shared" si="0"/>
        <v>629.625</v>
      </c>
      <c r="Y5" s="46"/>
      <c r="Z5" s="46"/>
      <c r="AA5" s="46">
        <f t="shared" si="1"/>
        <v>629.625</v>
      </c>
      <c r="AB5" s="64"/>
      <c r="AC5" s="52">
        <v>627.1</v>
      </c>
      <c r="AD5" s="46">
        <v>625.5</v>
      </c>
      <c r="AE5" s="62"/>
      <c r="AF5" s="62"/>
      <c r="AG5" s="46"/>
      <c r="AH5" s="46"/>
    </row>
    <row r="6" spans="1:34" s="174" customFormat="1">
      <c r="A6" s="45">
        <f t="shared" si="2"/>
        <v>3</v>
      </c>
      <c r="B6" s="64" t="s">
        <v>250</v>
      </c>
      <c r="C6" s="45" t="s">
        <v>251</v>
      </c>
      <c r="D6" s="45" t="s">
        <v>33</v>
      </c>
      <c r="E6" s="46" t="s">
        <v>422</v>
      </c>
      <c r="F6" s="46">
        <v>623.6</v>
      </c>
      <c r="G6" s="46">
        <v>1</v>
      </c>
      <c r="H6" s="46">
        <v>626.79999999999995</v>
      </c>
      <c r="I6" s="46">
        <v>1</v>
      </c>
      <c r="J6" s="46"/>
      <c r="K6" s="46"/>
      <c r="L6" s="46"/>
      <c r="M6" s="77">
        <v>624.29999999999995</v>
      </c>
      <c r="N6" s="77"/>
      <c r="O6" s="115">
        <v>621.5</v>
      </c>
      <c r="P6" s="115">
        <v>0.5</v>
      </c>
      <c r="Q6" s="77">
        <v>623.20000000000005</v>
      </c>
      <c r="R6" s="77"/>
      <c r="S6" s="77">
        <v>624.79999999999995</v>
      </c>
      <c r="T6" s="77">
        <v>0.25</v>
      </c>
      <c r="U6" s="77"/>
      <c r="V6" s="77" t="s">
        <v>461</v>
      </c>
      <c r="W6" s="46">
        <v>2502.5</v>
      </c>
      <c r="X6" s="46">
        <f t="shared" si="0"/>
        <v>625.625</v>
      </c>
      <c r="Y6" s="46"/>
      <c r="Z6" s="46"/>
      <c r="AA6" s="46">
        <f t="shared" si="1"/>
        <v>625.625</v>
      </c>
      <c r="AB6" s="64"/>
      <c r="AC6" s="52">
        <v>623.79999999999995</v>
      </c>
      <c r="AD6" s="46">
        <v>628.1</v>
      </c>
      <c r="AE6" s="62"/>
      <c r="AF6" s="62"/>
      <c r="AG6" s="46">
        <v>623.6</v>
      </c>
      <c r="AH6" s="46">
        <v>626.79999999999995</v>
      </c>
    </row>
    <row r="7" spans="1:34" s="174" customFormat="1">
      <c r="A7" s="45">
        <f t="shared" si="2"/>
        <v>4</v>
      </c>
      <c r="B7" s="64" t="s">
        <v>207</v>
      </c>
      <c r="C7" s="45" t="s">
        <v>110</v>
      </c>
      <c r="D7" s="45" t="s">
        <v>24</v>
      </c>
      <c r="E7" s="46"/>
      <c r="F7" s="46">
        <v>621.70000000000005</v>
      </c>
      <c r="G7" s="46"/>
      <c r="H7" s="115">
        <v>617.70000000000005</v>
      </c>
      <c r="I7" s="77"/>
      <c r="J7" s="77"/>
      <c r="K7" s="77"/>
      <c r="L7" s="77"/>
      <c r="M7" s="77">
        <v>622.29999999999995</v>
      </c>
      <c r="N7" s="77">
        <v>0.25</v>
      </c>
      <c r="O7" s="77">
        <v>629.1</v>
      </c>
      <c r="P7" s="77">
        <v>0.25</v>
      </c>
      <c r="Q7" s="77"/>
      <c r="R7" s="77"/>
      <c r="S7" s="77">
        <v>621.79999999999995</v>
      </c>
      <c r="T7" s="77"/>
      <c r="U7" s="77"/>
      <c r="V7" s="77">
        <v>621.20000000000005</v>
      </c>
      <c r="W7" s="46">
        <v>2494.9</v>
      </c>
      <c r="X7" s="46">
        <f t="shared" si="0"/>
        <v>623.72500000000002</v>
      </c>
      <c r="Y7" s="46"/>
      <c r="Z7" s="46"/>
      <c r="AA7" s="46">
        <f t="shared" si="1"/>
        <v>623.72500000000002</v>
      </c>
      <c r="AB7" s="64"/>
      <c r="AC7" s="52">
        <v>615.9</v>
      </c>
      <c r="AD7" s="46">
        <v>620.5</v>
      </c>
      <c r="AE7" s="103"/>
      <c r="AF7" s="103"/>
      <c r="AG7" s="46">
        <v>621.70000000000005</v>
      </c>
      <c r="AH7" s="46">
        <v>617.70000000000005</v>
      </c>
    </row>
    <row r="8" spans="1:34" s="174" customFormat="1">
      <c r="A8" s="45">
        <f t="shared" si="2"/>
        <v>5</v>
      </c>
      <c r="B8" s="64" t="s">
        <v>343</v>
      </c>
      <c r="C8" s="45" t="s">
        <v>67</v>
      </c>
      <c r="D8" s="45" t="s">
        <v>21</v>
      </c>
      <c r="E8" s="77"/>
      <c r="F8" s="77">
        <v>617.6</v>
      </c>
      <c r="G8" s="77"/>
      <c r="H8" s="77">
        <v>618.1</v>
      </c>
      <c r="I8" s="77"/>
      <c r="J8" s="77"/>
      <c r="K8" s="77"/>
      <c r="L8" s="77"/>
      <c r="M8" s="77">
        <v>622.6</v>
      </c>
      <c r="N8" s="77"/>
      <c r="O8" s="77">
        <v>623.5</v>
      </c>
      <c r="P8" s="46"/>
      <c r="Q8" s="46"/>
      <c r="R8" s="46"/>
      <c r="S8" s="46"/>
      <c r="T8" s="46"/>
      <c r="U8" s="46"/>
      <c r="V8" s="46"/>
      <c r="W8" s="46">
        <v>2481.8000000000002</v>
      </c>
      <c r="X8" s="46">
        <f t="shared" si="0"/>
        <v>620.45000000000005</v>
      </c>
      <c r="Y8" s="46"/>
      <c r="Z8" s="46"/>
      <c r="AA8" s="46">
        <f t="shared" si="1"/>
        <v>620.45000000000005</v>
      </c>
      <c r="AB8" s="64"/>
      <c r="AC8" s="52">
        <v>618.29999999999995</v>
      </c>
      <c r="AD8" s="46">
        <v>615.20000000000005</v>
      </c>
      <c r="AE8" s="62"/>
      <c r="AF8" s="62"/>
      <c r="AG8" s="46">
        <v>617.6</v>
      </c>
      <c r="AH8" s="46">
        <v>618.1</v>
      </c>
    </row>
    <row r="9" spans="1:34" s="174" customFormat="1">
      <c r="A9" s="45">
        <f t="shared" si="2"/>
        <v>6</v>
      </c>
      <c r="B9" s="64" t="s">
        <v>291</v>
      </c>
      <c r="C9" s="45" t="s">
        <v>292</v>
      </c>
      <c r="D9" s="45" t="s">
        <v>17</v>
      </c>
      <c r="E9" s="77"/>
      <c r="F9" s="77">
        <v>618.5</v>
      </c>
      <c r="G9" s="77"/>
      <c r="H9" s="77">
        <v>618.79999999999995</v>
      </c>
      <c r="I9" s="77"/>
      <c r="J9" s="77"/>
      <c r="K9" s="77"/>
      <c r="L9" s="77"/>
      <c r="M9" s="77">
        <v>621.70000000000005</v>
      </c>
      <c r="N9" s="77"/>
      <c r="O9" s="77">
        <v>621.29999999999995</v>
      </c>
      <c r="P9" s="46"/>
      <c r="Q9" s="46"/>
      <c r="R9" s="46"/>
      <c r="S9" s="46"/>
      <c r="T9" s="46"/>
      <c r="U9" s="46"/>
      <c r="V9" s="46"/>
      <c r="W9" s="46">
        <v>2480.3000000000002</v>
      </c>
      <c r="X9" s="46">
        <f t="shared" si="0"/>
        <v>620.07500000000005</v>
      </c>
      <c r="Y9" s="46"/>
      <c r="Z9" s="46"/>
      <c r="AA9" s="46">
        <f t="shared" si="1"/>
        <v>620.07500000000005</v>
      </c>
      <c r="AB9" s="64"/>
      <c r="AC9" s="45">
        <v>607.70000000000005</v>
      </c>
      <c r="AD9" s="46">
        <v>607.6</v>
      </c>
      <c r="AE9" s="62"/>
      <c r="AF9" s="62"/>
      <c r="AG9" s="46">
        <v>618.5</v>
      </c>
      <c r="AH9" s="46">
        <v>618.79999999999995</v>
      </c>
    </row>
    <row r="10" spans="1:34" s="174" customFormat="1">
      <c r="A10" s="45">
        <f t="shared" si="2"/>
        <v>7</v>
      </c>
      <c r="B10" s="64" t="s">
        <v>280</v>
      </c>
      <c r="C10" s="45" t="s">
        <v>281</v>
      </c>
      <c r="D10" s="45" t="s">
        <v>77</v>
      </c>
      <c r="E10" s="77"/>
      <c r="F10" s="77">
        <v>621.20000000000005</v>
      </c>
      <c r="G10" s="77">
        <v>0.25</v>
      </c>
      <c r="H10" s="77">
        <v>615.79999999999995</v>
      </c>
      <c r="I10" s="77"/>
      <c r="J10" s="77"/>
      <c r="K10" s="77"/>
      <c r="L10" s="77"/>
      <c r="M10" s="77">
        <v>621.29999999999995</v>
      </c>
      <c r="N10" s="77"/>
      <c r="O10" s="77">
        <v>621.5</v>
      </c>
      <c r="P10" s="46"/>
      <c r="Q10" s="46"/>
      <c r="R10" s="46"/>
      <c r="S10" s="46"/>
      <c r="T10" s="46"/>
      <c r="U10" s="46"/>
      <c r="V10" s="46"/>
      <c r="W10" s="46">
        <v>2480.0500000000002</v>
      </c>
      <c r="X10" s="46">
        <f t="shared" si="0"/>
        <v>620.01250000000005</v>
      </c>
      <c r="Y10" s="46"/>
      <c r="Z10" s="46"/>
      <c r="AA10" s="46">
        <f t="shared" si="1"/>
        <v>620.01250000000005</v>
      </c>
      <c r="AB10" s="64"/>
      <c r="AC10" s="45">
        <v>616.29999999999995</v>
      </c>
      <c r="AD10" s="46">
        <v>611.9</v>
      </c>
      <c r="AE10" s="62"/>
      <c r="AF10" s="62"/>
      <c r="AG10" s="46">
        <v>621.20000000000005</v>
      </c>
      <c r="AH10" s="46">
        <v>615.79999999999995</v>
      </c>
    </row>
    <row r="11" spans="1:34" s="174" customFormat="1">
      <c r="A11" s="45">
        <f t="shared" si="2"/>
        <v>8</v>
      </c>
      <c r="B11" s="64" t="s">
        <v>109</v>
      </c>
      <c r="C11" s="45" t="s">
        <v>110</v>
      </c>
      <c r="D11" s="45" t="s">
        <v>66</v>
      </c>
      <c r="E11" s="77"/>
      <c r="F11" s="77">
        <v>617.79999999999995</v>
      </c>
      <c r="G11" s="77"/>
      <c r="H11" s="77">
        <v>619.6</v>
      </c>
      <c r="I11" s="77"/>
      <c r="J11" s="77"/>
      <c r="K11" s="77"/>
      <c r="L11" s="77"/>
      <c r="M11" s="77">
        <v>620.29999999999995</v>
      </c>
      <c r="N11" s="77"/>
      <c r="O11" s="77">
        <v>622.1</v>
      </c>
      <c r="P11" s="46"/>
      <c r="Q11" s="46"/>
      <c r="R11" s="46"/>
      <c r="S11" s="46"/>
      <c r="T11" s="46"/>
      <c r="U11" s="46"/>
      <c r="V11" s="46"/>
      <c r="W11" s="46">
        <v>2479.8000000000002</v>
      </c>
      <c r="X11" s="46">
        <f t="shared" si="0"/>
        <v>619.95000000000005</v>
      </c>
      <c r="Y11" s="46"/>
      <c r="Z11" s="46"/>
      <c r="AA11" s="46">
        <f t="shared" si="1"/>
        <v>619.95000000000005</v>
      </c>
      <c r="AB11" s="64"/>
      <c r="AC11" s="52">
        <v>617.70000000000005</v>
      </c>
      <c r="AD11" s="46">
        <v>617.6</v>
      </c>
      <c r="AE11" s="62"/>
      <c r="AF11" s="62"/>
      <c r="AG11" s="46">
        <v>617.79999999999995</v>
      </c>
      <c r="AH11" s="46">
        <v>619.6</v>
      </c>
    </row>
    <row r="12" spans="1:34" s="174" customFormat="1">
      <c r="A12" s="45">
        <f t="shared" si="2"/>
        <v>9</v>
      </c>
      <c r="B12" s="64" t="s">
        <v>345</v>
      </c>
      <c r="C12" s="45" t="s">
        <v>317</v>
      </c>
      <c r="D12" s="45" t="s">
        <v>21</v>
      </c>
      <c r="E12" s="77"/>
      <c r="F12" s="77">
        <v>621.29999999999995</v>
      </c>
      <c r="G12" s="77"/>
      <c r="H12" s="77">
        <v>622</v>
      </c>
      <c r="I12" s="77">
        <v>0.25</v>
      </c>
      <c r="J12" s="77"/>
      <c r="K12" s="77"/>
      <c r="L12" s="77"/>
      <c r="M12" s="77">
        <v>619.5</v>
      </c>
      <c r="N12" s="77"/>
      <c r="O12" s="77">
        <v>616.1</v>
      </c>
      <c r="P12" s="46"/>
      <c r="Q12" s="46"/>
      <c r="R12" s="46"/>
      <c r="S12" s="46"/>
      <c r="T12" s="46"/>
      <c r="U12" s="46"/>
      <c r="V12" s="46"/>
      <c r="W12" s="46">
        <v>2479.15</v>
      </c>
      <c r="X12" s="46">
        <f t="shared" si="0"/>
        <v>619.78750000000002</v>
      </c>
      <c r="Y12" s="46"/>
      <c r="Z12" s="46"/>
      <c r="AA12" s="46">
        <f t="shared" si="1"/>
        <v>619.78750000000002</v>
      </c>
      <c r="AB12" s="64"/>
      <c r="AC12" s="45">
        <v>610.70000000000005</v>
      </c>
      <c r="AD12" s="46">
        <v>613.9</v>
      </c>
      <c r="AE12" s="62"/>
      <c r="AF12" s="62"/>
      <c r="AG12" s="46">
        <v>621.29999999999995</v>
      </c>
      <c r="AH12" s="46">
        <v>622</v>
      </c>
    </row>
    <row r="13" spans="1:34" s="174" customFormat="1">
      <c r="A13" s="45">
        <f t="shared" si="2"/>
        <v>10</v>
      </c>
      <c r="B13" s="102" t="s">
        <v>210</v>
      </c>
      <c r="C13" s="45" t="s">
        <v>211</v>
      </c>
      <c r="D13" s="45" t="s">
        <v>25</v>
      </c>
      <c r="E13" s="77"/>
      <c r="F13" s="50">
        <v>617.5</v>
      </c>
      <c r="G13" s="50"/>
      <c r="H13" s="50">
        <v>614.6</v>
      </c>
      <c r="I13" s="50"/>
      <c r="J13" s="50"/>
      <c r="K13" s="50"/>
      <c r="L13" s="50"/>
      <c r="M13" s="50">
        <v>621.70000000000005</v>
      </c>
      <c r="N13" s="50">
        <v>1</v>
      </c>
      <c r="O13" s="50">
        <v>620.6</v>
      </c>
      <c r="P13" s="46"/>
      <c r="Q13" s="46"/>
      <c r="R13" s="46"/>
      <c r="S13" s="46"/>
      <c r="T13" s="46"/>
      <c r="U13" s="46"/>
      <c r="V13" s="46"/>
      <c r="W13" s="46">
        <v>2475.4</v>
      </c>
      <c r="X13" s="46">
        <f t="shared" si="0"/>
        <v>618.85</v>
      </c>
      <c r="Y13" s="46"/>
      <c r="Z13" s="46"/>
      <c r="AA13" s="46">
        <f t="shared" si="1"/>
        <v>618.85</v>
      </c>
      <c r="AB13" s="64"/>
      <c r="AC13" s="52">
        <v>619.5</v>
      </c>
      <c r="AD13" s="46">
        <v>618.4</v>
      </c>
      <c r="AE13" s="62"/>
      <c r="AF13" s="62"/>
      <c r="AG13" s="46">
        <v>617.5</v>
      </c>
      <c r="AH13" s="46">
        <v>614.6</v>
      </c>
    </row>
    <row r="14" spans="1:34" s="174" customFormat="1">
      <c r="A14" s="45">
        <f t="shared" si="2"/>
        <v>11</v>
      </c>
      <c r="B14" s="64" t="s">
        <v>405</v>
      </c>
      <c r="C14" s="45" t="s">
        <v>355</v>
      </c>
      <c r="D14" s="45" t="s">
        <v>77</v>
      </c>
      <c r="E14" s="77"/>
      <c r="F14" s="50">
        <v>619.70000000000005</v>
      </c>
      <c r="G14" s="50"/>
      <c r="H14" s="50">
        <v>614.20000000000005</v>
      </c>
      <c r="I14" s="50"/>
      <c r="J14" s="50"/>
      <c r="K14" s="50"/>
      <c r="L14" s="50"/>
      <c r="M14" s="50">
        <v>619.6</v>
      </c>
      <c r="N14" s="50"/>
      <c r="O14" s="50">
        <v>621.6</v>
      </c>
      <c r="P14" s="46"/>
      <c r="Q14" s="46"/>
      <c r="R14" s="46"/>
      <c r="S14" s="46"/>
      <c r="T14" s="46"/>
      <c r="U14" s="46"/>
      <c r="V14" s="46"/>
      <c r="W14" s="46">
        <v>2475.1</v>
      </c>
      <c r="X14" s="46">
        <f t="shared" si="0"/>
        <v>618.77499999999998</v>
      </c>
      <c r="Y14" s="46"/>
      <c r="Z14" s="46"/>
      <c r="AA14" s="46">
        <f t="shared" si="1"/>
        <v>618.77499999999998</v>
      </c>
      <c r="AB14" s="64"/>
      <c r="AC14" s="45">
        <v>619.29999999999995</v>
      </c>
      <c r="AD14" s="46">
        <v>619</v>
      </c>
      <c r="AE14" s="103"/>
      <c r="AF14" s="103"/>
      <c r="AG14" s="46">
        <v>619.70000000000005</v>
      </c>
      <c r="AH14" s="46">
        <v>614.20000000000005</v>
      </c>
    </row>
    <row r="15" spans="1:34" s="174" customFormat="1">
      <c r="A15" s="45">
        <f t="shared" si="2"/>
        <v>12</v>
      </c>
      <c r="B15" s="64" t="s">
        <v>344</v>
      </c>
      <c r="C15" s="45" t="s">
        <v>356</v>
      </c>
      <c r="D15" s="45" t="s">
        <v>21</v>
      </c>
      <c r="E15" s="77"/>
      <c r="F15" s="77">
        <v>619.6</v>
      </c>
      <c r="G15" s="77"/>
      <c r="H15" s="77">
        <v>623.5</v>
      </c>
      <c r="I15" s="77"/>
      <c r="J15" s="77"/>
      <c r="K15" s="77"/>
      <c r="L15" s="77"/>
      <c r="M15" s="77">
        <v>614.5</v>
      </c>
      <c r="N15" s="77"/>
      <c r="O15" s="77">
        <v>616.9</v>
      </c>
      <c r="P15" s="46"/>
      <c r="Q15" s="46"/>
      <c r="R15" s="46"/>
      <c r="S15" s="46"/>
      <c r="T15" s="46"/>
      <c r="U15" s="46"/>
      <c r="V15" s="46"/>
      <c r="W15" s="46">
        <v>2474.5</v>
      </c>
      <c r="X15" s="46">
        <f t="shared" si="0"/>
        <v>618.625</v>
      </c>
      <c r="Y15" s="46"/>
      <c r="Z15" s="46"/>
      <c r="AA15" s="46">
        <f t="shared" si="1"/>
        <v>618.625</v>
      </c>
      <c r="AB15" s="64"/>
      <c r="AC15" s="45">
        <v>612.1</v>
      </c>
      <c r="AD15" s="46">
        <v>604.1</v>
      </c>
      <c r="AE15" s="62"/>
      <c r="AF15" s="62"/>
      <c r="AG15" s="46">
        <v>619.6</v>
      </c>
      <c r="AH15" s="46">
        <v>623.5</v>
      </c>
    </row>
    <row r="16" spans="1:34" s="174" customFormat="1">
      <c r="A16" s="45">
        <f t="shared" si="2"/>
        <v>13</v>
      </c>
      <c r="B16" s="64" t="s">
        <v>277</v>
      </c>
      <c r="C16" s="45" t="s">
        <v>278</v>
      </c>
      <c r="D16" s="45" t="s">
        <v>102</v>
      </c>
      <c r="E16" s="46" t="s">
        <v>423</v>
      </c>
      <c r="F16" s="46">
        <v>621.5</v>
      </c>
      <c r="G16" s="46">
        <v>0.5</v>
      </c>
      <c r="H16" s="50">
        <v>619.1</v>
      </c>
      <c r="I16" s="50"/>
      <c r="J16" s="50"/>
      <c r="K16" s="50"/>
      <c r="L16" s="50"/>
      <c r="M16" s="49">
        <v>615.70000000000005</v>
      </c>
      <c r="N16" s="50"/>
      <c r="O16" s="50">
        <v>619</v>
      </c>
      <c r="P16" s="50"/>
      <c r="Q16" s="50">
        <v>617.29999999999995</v>
      </c>
      <c r="R16" s="50"/>
      <c r="S16" s="50">
        <v>616.79999999999995</v>
      </c>
      <c r="T16" s="46"/>
      <c r="U16" s="46"/>
      <c r="V16" s="46"/>
      <c r="W16" s="46">
        <v>2472.1999999999998</v>
      </c>
      <c r="X16" s="46">
        <f t="shared" si="0"/>
        <v>618.04999999999995</v>
      </c>
      <c r="Y16" s="46"/>
      <c r="Z16" s="46"/>
      <c r="AA16" s="46">
        <f t="shared" si="1"/>
        <v>618.04999999999995</v>
      </c>
      <c r="AB16" s="64"/>
      <c r="AC16" s="45">
        <v>621.4</v>
      </c>
      <c r="AD16" s="46">
        <v>617.1</v>
      </c>
      <c r="AE16" s="62"/>
      <c r="AF16" s="62"/>
      <c r="AG16" s="46">
        <v>621.5</v>
      </c>
      <c r="AH16" s="46">
        <v>619.1</v>
      </c>
    </row>
    <row r="17" spans="1:34" s="174" customFormat="1">
      <c r="A17" s="45">
        <f t="shared" si="2"/>
        <v>14</v>
      </c>
      <c r="B17" s="102" t="s">
        <v>209</v>
      </c>
      <c r="C17" s="45" t="s">
        <v>206</v>
      </c>
      <c r="D17" s="45" t="s">
        <v>24</v>
      </c>
      <c r="E17" s="77"/>
      <c r="F17" s="50">
        <v>622.79999999999995</v>
      </c>
      <c r="G17" s="50"/>
      <c r="H17" s="50">
        <v>613</v>
      </c>
      <c r="I17" s="50"/>
      <c r="J17" s="50"/>
      <c r="K17" s="50"/>
      <c r="L17" s="50"/>
      <c r="M17" s="50">
        <v>620.29999999999995</v>
      </c>
      <c r="N17" s="50"/>
      <c r="O17" s="50">
        <v>615.70000000000005</v>
      </c>
      <c r="P17" s="46"/>
      <c r="Q17" s="46"/>
      <c r="R17" s="46"/>
      <c r="S17" s="46"/>
      <c r="T17" s="46"/>
      <c r="U17" s="46"/>
      <c r="V17" s="46"/>
      <c r="W17" s="46">
        <v>2471.8000000000002</v>
      </c>
      <c r="X17" s="46">
        <f t="shared" si="0"/>
        <v>617.95000000000005</v>
      </c>
      <c r="Y17" s="46"/>
      <c r="Z17" s="46"/>
      <c r="AA17" s="46">
        <f t="shared" si="1"/>
        <v>617.95000000000005</v>
      </c>
      <c r="AB17" s="64"/>
      <c r="AC17" s="52">
        <v>617.1</v>
      </c>
      <c r="AD17" s="46">
        <v>613.9</v>
      </c>
      <c r="AE17" s="62"/>
      <c r="AF17" s="62"/>
      <c r="AG17" s="46">
        <v>622.79999999999995</v>
      </c>
      <c r="AH17" s="46">
        <v>613</v>
      </c>
    </row>
    <row r="18" spans="1:34" s="174" customFormat="1">
      <c r="A18" s="45">
        <f t="shared" si="2"/>
        <v>15</v>
      </c>
      <c r="B18" s="64" t="s">
        <v>282</v>
      </c>
      <c r="C18" s="45" t="s">
        <v>283</v>
      </c>
      <c r="D18" s="45" t="s">
        <v>33</v>
      </c>
      <c r="E18" s="77"/>
      <c r="F18" s="50">
        <v>616.4</v>
      </c>
      <c r="G18" s="50"/>
      <c r="H18" s="50">
        <v>618.4</v>
      </c>
      <c r="I18" s="50"/>
      <c r="J18" s="50"/>
      <c r="K18" s="50"/>
      <c r="L18" s="50"/>
      <c r="M18" s="50">
        <v>618.1</v>
      </c>
      <c r="N18" s="50"/>
      <c r="O18" s="50">
        <v>616.4</v>
      </c>
      <c r="P18" s="46"/>
      <c r="Q18" s="46"/>
      <c r="R18" s="46"/>
      <c r="S18" s="46"/>
      <c r="T18" s="46"/>
      <c r="U18" s="46"/>
      <c r="V18" s="46"/>
      <c r="W18" s="46">
        <v>2469.3000000000002</v>
      </c>
      <c r="X18" s="46">
        <f t="shared" si="0"/>
        <v>617.32500000000005</v>
      </c>
      <c r="Y18" s="46"/>
      <c r="Z18" s="46"/>
      <c r="AA18" s="46">
        <f t="shared" si="1"/>
        <v>617.32500000000005</v>
      </c>
      <c r="AB18" s="64"/>
      <c r="AC18" s="45">
        <v>617.6</v>
      </c>
      <c r="AD18" s="46">
        <v>610.1</v>
      </c>
      <c r="AE18" s="62"/>
      <c r="AF18" s="62"/>
      <c r="AG18" s="46">
        <v>616.4</v>
      </c>
      <c r="AH18" s="46">
        <v>618.4</v>
      </c>
    </row>
    <row r="19" spans="1:34" s="174" customFormat="1">
      <c r="A19" s="45">
        <f t="shared" si="2"/>
        <v>16</v>
      </c>
      <c r="B19" s="64" t="s">
        <v>244</v>
      </c>
      <c r="C19" s="45" t="s">
        <v>245</v>
      </c>
      <c r="D19" s="45" t="s">
        <v>21</v>
      </c>
      <c r="E19" s="77"/>
      <c r="F19" s="50">
        <v>617.6</v>
      </c>
      <c r="G19" s="50"/>
      <c r="H19" s="50">
        <v>615.20000000000005</v>
      </c>
      <c r="I19" s="50"/>
      <c r="J19" s="50"/>
      <c r="K19" s="50"/>
      <c r="L19" s="50"/>
      <c r="M19" s="50">
        <v>618.1</v>
      </c>
      <c r="N19" s="50"/>
      <c r="O19" s="50">
        <v>617.20000000000005</v>
      </c>
      <c r="P19" s="46"/>
      <c r="Q19" s="46"/>
      <c r="R19" s="46"/>
      <c r="S19" s="46"/>
      <c r="T19" s="46"/>
      <c r="U19" s="46"/>
      <c r="V19" s="46"/>
      <c r="W19" s="46">
        <v>2468.1</v>
      </c>
      <c r="X19" s="46">
        <f t="shared" si="0"/>
        <v>617.02499999999998</v>
      </c>
      <c r="Y19" s="46"/>
      <c r="Z19" s="46"/>
      <c r="AA19" s="46">
        <f t="shared" si="1"/>
        <v>617.02499999999998</v>
      </c>
      <c r="AB19" s="64"/>
      <c r="AC19" s="52">
        <v>614.70000000000005</v>
      </c>
      <c r="AD19" s="46">
        <v>612.5</v>
      </c>
      <c r="AE19" s="103"/>
      <c r="AF19" s="103"/>
      <c r="AG19" s="46">
        <v>617.6</v>
      </c>
      <c r="AH19" s="46">
        <v>615.20000000000005</v>
      </c>
    </row>
    <row r="20" spans="1:34" s="174" customFormat="1">
      <c r="A20" s="45">
        <f t="shared" si="2"/>
        <v>17</v>
      </c>
      <c r="B20" s="64" t="s">
        <v>235</v>
      </c>
      <c r="C20" s="45" t="s">
        <v>236</v>
      </c>
      <c r="D20" s="45" t="s">
        <v>46</v>
      </c>
      <c r="E20" s="77"/>
      <c r="F20" s="50">
        <v>619.79999999999995</v>
      </c>
      <c r="G20" s="50"/>
      <c r="H20" s="50">
        <v>621</v>
      </c>
      <c r="I20" s="50">
        <v>0.5</v>
      </c>
      <c r="J20" s="50"/>
      <c r="K20" s="50"/>
      <c r="L20" s="50"/>
      <c r="M20" s="50">
        <v>613.20000000000005</v>
      </c>
      <c r="N20" s="50"/>
      <c r="O20" s="50">
        <v>613.1</v>
      </c>
      <c r="P20" s="46"/>
      <c r="Q20" s="46"/>
      <c r="R20" s="46"/>
      <c r="S20" s="46"/>
      <c r="T20" s="46"/>
      <c r="U20" s="46"/>
      <c r="V20" s="46"/>
      <c r="W20" s="46">
        <v>2467.6</v>
      </c>
      <c r="X20" s="46">
        <f t="shared" si="0"/>
        <v>616.9</v>
      </c>
      <c r="Y20" s="46"/>
      <c r="Z20" s="46"/>
      <c r="AA20" s="46">
        <f t="shared" si="1"/>
        <v>616.9</v>
      </c>
      <c r="AB20" s="64"/>
      <c r="AC20" s="52">
        <v>615</v>
      </c>
      <c r="AD20" s="46">
        <v>616.4</v>
      </c>
      <c r="AE20" s="103"/>
      <c r="AF20" s="103"/>
      <c r="AG20" s="46">
        <v>619.79999999999995</v>
      </c>
      <c r="AH20" s="46">
        <v>621</v>
      </c>
    </row>
    <row r="21" spans="1:34" s="174" customFormat="1">
      <c r="A21" s="45">
        <f t="shared" si="2"/>
        <v>18</v>
      </c>
      <c r="B21" s="64" t="s">
        <v>216</v>
      </c>
      <c r="C21" s="45" t="s">
        <v>217</v>
      </c>
      <c r="D21" s="45" t="s">
        <v>21</v>
      </c>
      <c r="E21" s="77"/>
      <c r="F21" s="50">
        <v>619.4</v>
      </c>
      <c r="G21" s="50"/>
      <c r="H21" s="50">
        <v>615.5</v>
      </c>
      <c r="I21" s="50"/>
      <c r="J21" s="50"/>
      <c r="K21" s="50"/>
      <c r="L21" s="50"/>
      <c r="M21" s="50">
        <v>615.1</v>
      </c>
      <c r="N21" s="50"/>
      <c r="O21" s="50">
        <v>617.29999999999995</v>
      </c>
      <c r="P21" s="46"/>
      <c r="Q21" s="46"/>
      <c r="R21" s="46"/>
      <c r="S21" s="46"/>
      <c r="T21" s="46"/>
      <c r="U21" s="46"/>
      <c r="V21" s="46"/>
      <c r="W21" s="46">
        <v>2467.3000000000002</v>
      </c>
      <c r="X21" s="46">
        <f t="shared" si="0"/>
        <v>616.82500000000005</v>
      </c>
      <c r="Y21" s="46"/>
      <c r="Z21" s="46"/>
      <c r="AA21" s="46">
        <f t="shared" si="1"/>
        <v>616.82500000000005</v>
      </c>
      <c r="AB21" s="64"/>
      <c r="AC21" s="52">
        <v>612.4</v>
      </c>
      <c r="AD21" s="46">
        <v>612.1</v>
      </c>
      <c r="AE21" s="103"/>
      <c r="AF21" s="103"/>
      <c r="AG21" s="46">
        <v>619.4</v>
      </c>
      <c r="AH21" s="46">
        <v>615.5</v>
      </c>
    </row>
    <row r="22" spans="1:34" s="174" customFormat="1">
      <c r="A22" s="45">
        <f t="shared" si="2"/>
        <v>19</v>
      </c>
      <c r="B22" s="64" t="s">
        <v>212</v>
      </c>
      <c r="C22" s="45" t="s">
        <v>213</v>
      </c>
      <c r="D22" s="45" t="s">
        <v>10</v>
      </c>
      <c r="E22" s="77"/>
      <c r="F22" s="50">
        <v>615.4</v>
      </c>
      <c r="G22" s="50"/>
      <c r="H22" s="50">
        <v>616.9</v>
      </c>
      <c r="I22" s="50"/>
      <c r="J22" s="50"/>
      <c r="K22" s="50"/>
      <c r="L22" s="50"/>
      <c r="M22" s="50">
        <v>614.9</v>
      </c>
      <c r="N22" s="50"/>
      <c r="O22" s="50">
        <v>619.4</v>
      </c>
      <c r="P22" s="46"/>
      <c r="Q22" s="46"/>
      <c r="R22" s="46"/>
      <c r="S22" s="46"/>
      <c r="T22" s="46"/>
      <c r="U22" s="46"/>
      <c r="V22" s="46"/>
      <c r="W22" s="46">
        <v>2466.6</v>
      </c>
      <c r="X22" s="46">
        <f t="shared" si="0"/>
        <v>616.65</v>
      </c>
      <c r="Y22" s="46"/>
      <c r="Z22" s="46"/>
      <c r="AA22" s="46">
        <f t="shared" si="1"/>
        <v>616.65</v>
      </c>
      <c r="AB22" s="64"/>
      <c r="AC22" s="52">
        <v>618.4</v>
      </c>
      <c r="AD22" s="46">
        <v>617.1</v>
      </c>
      <c r="AE22" s="62"/>
      <c r="AF22" s="62"/>
      <c r="AG22" s="46">
        <v>615.4</v>
      </c>
      <c r="AH22" s="46">
        <v>616.9</v>
      </c>
    </row>
    <row r="23" spans="1:34" s="174" customFormat="1">
      <c r="A23" s="45">
        <f t="shared" si="2"/>
        <v>20</v>
      </c>
      <c r="B23" s="74" t="s">
        <v>347</v>
      </c>
      <c r="C23" s="45" t="s">
        <v>203</v>
      </c>
      <c r="D23" s="45" t="s">
        <v>21</v>
      </c>
      <c r="E23" s="77"/>
      <c r="F23" s="50">
        <v>618.79999999999995</v>
      </c>
      <c r="G23" s="50"/>
      <c r="H23" s="50">
        <v>611.1</v>
      </c>
      <c r="I23" s="50"/>
      <c r="J23" s="50"/>
      <c r="K23" s="50"/>
      <c r="L23" s="50"/>
      <c r="M23" s="50">
        <v>612.70000000000005</v>
      </c>
      <c r="N23" s="50"/>
      <c r="O23" s="50">
        <v>623.5</v>
      </c>
      <c r="P23" s="46"/>
      <c r="Q23" s="46"/>
      <c r="R23" s="46"/>
      <c r="S23" s="46"/>
      <c r="T23" s="46"/>
      <c r="U23" s="46"/>
      <c r="V23" s="46"/>
      <c r="W23" s="46">
        <v>2466.1</v>
      </c>
      <c r="X23" s="46">
        <f t="shared" si="0"/>
        <v>616.52499999999998</v>
      </c>
      <c r="Y23" s="46"/>
      <c r="Z23" s="46"/>
      <c r="AA23" s="46">
        <f t="shared" si="1"/>
        <v>616.52499999999998</v>
      </c>
      <c r="AB23" s="64"/>
      <c r="AC23" s="52">
        <v>610</v>
      </c>
      <c r="AD23" s="46">
        <v>623.1</v>
      </c>
      <c r="AE23" s="103"/>
      <c r="AF23" s="103"/>
      <c r="AG23" s="46">
        <v>618.79999999999995</v>
      </c>
      <c r="AH23" s="46">
        <v>611.1</v>
      </c>
    </row>
  </sheetData>
  <sortState ref="B4:AH43">
    <sortCondition descending="1" ref="AA4:AA43"/>
  </sortState>
  <mergeCells count="1">
    <mergeCell ref="A1:C1"/>
  </mergeCells>
  <pageMargins left="0.7" right="0.7" top="0.75" bottom="0.75" header="0.3" footer="0.3"/>
  <pageSetup scale="55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3"/>
  <sheetViews>
    <sheetView workbookViewId="0">
      <selection activeCell="A24" sqref="A24:XFD110"/>
    </sheetView>
  </sheetViews>
  <sheetFormatPr defaultRowHeight="12.75"/>
  <cols>
    <col min="1" max="1" width="5.7109375" style="174" bestFit="1" customWidth="1"/>
    <col min="2" max="2" width="35.140625" style="174" bestFit="1" customWidth="1"/>
    <col min="3" max="3" width="8.7109375" style="174" bestFit="1" customWidth="1"/>
    <col min="4" max="4" width="5.42578125" style="174" bestFit="1" customWidth="1"/>
    <col min="5" max="5" width="5.7109375" style="174" bestFit="1" customWidth="1"/>
    <col min="6" max="6" width="9.85546875" style="174" bestFit="1" customWidth="1"/>
    <col min="7" max="7" width="4.42578125" style="174" bestFit="1" customWidth="1"/>
    <col min="8" max="8" width="10.85546875" style="174" bestFit="1" customWidth="1"/>
    <col min="9" max="9" width="4.42578125" style="174" bestFit="1" customWidth="1"/>
    <col min="10" max="10" width="5.7109375" style="174" bestFit="1" customWidth="1"/>
    <col min="11" max="11" width="10.5703125" style="174" bestFit="1" customWidth="1"/>
    <col min="12" max="12" width="8.28515625" style="174" bestFit="1" customWidth="1"/>
    <col min="13" max="13" width="5.7109375" style="174" bestFit="1" customWidth="1"/>
    <col min="14" max="14" width="4" style="174" bestFit="1" customWidth="1"/>
    <col min="15" max="15" width="5.7109375" style="174" bestFit="1" customWidth="1"/>
    <col min="16" max="16" width="6.42578125" style="174" bestFit="1" customWidth="1"/>
    <col min="17" max="17" width="7.5703125" style="174" bestFit="1" customWidth="1"/>
    <col min="18" max="18" width="4" style="174" bestFit="1" customWidth="1"/>
    <col min="19" max="20" width="5.7109375" style="174" bestFit="1" customWidth="1"/>
    <col min="21" max="21" width="6.5703125" style="174" bestFit="1" customWidth="1"/>
    <col min="22" max="22" width="5.7109375" style="174" bestFit="1" customWidth="1"/>
    <col min="23" max="23" width="4.85546875" style="174" bestFit="1" customWidth="1"/>
    <col min="24" max="24" width="12.140625" style="174" bestFit="1" customWidth="1"/>
    <col min="25" max="25" width="12.5703125" style="174" bestFit="1" customWidth="1"/>
    <col min="26" max="26" width="10.85546875" style="174" bestFit="1" customWidth="1"/>
    <col min="27" max="16384" width="9.140625" style="174"/>
  </cols>
  <sheetData>
    <row r="1" spans="1:26">
      <c r="A1" s="244" t="s">
        <v>410</v>
      </c>
      <c r="B1" s="244"/>
      <c r="C1" s="244"/>
      <c r="D1" s="40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62"/>
      <c r="X1" s="40"/>
      <c r="Y1" s="40"/>
      <c r="Z1" s="41"/>
    </row>
    <row r="2" spans="1:26">
      <c r="A2" s="40"/>
      <c r="B2" s="62" t="s">
        <v>187</v>
      </c>
      <c r="C2" s="40"/>
      <c r="D2" s="40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62"/>
      <c r="X2" s="40"/>
      <c r="Y2" s="40"/>
      <c r="Z2" s="41"/>
    </row>
    <row r="3" spans="1:26">
      <c r="A3" s="45" t="s">
        <v>2</v>
      </c>
      <c r="B3" s="64" t="s">
        <v>3</v>
      </c>
      <c r="C3" s="45" t="s">
        <v>4</v>
      </c>
      <c r="D3" s="45" t="s">
        <v>5</v>
      </c>
      <c r="E3" s="46" t="s">
        <v>381</v>
      </c>
      <c r="F3" s="46" t="s">
        <v>400</v>
      </c>
      <c r="G3" s="46" t="s">
        <v>395</v>
      </c>
      <c r="H3" s="46" t="s">
        <v>391</v>
      </c>
      <c r="I3" s="46" t="s">
        <v>394</v>
      </c>
      <c r="J3" s="46" t="s">
        <v>388</v>
      </c>
      <c r="K3" s="46" t="s">
        <v>407</v>
      </c>
      <c r="L3" s="46" t="s">
        <v>414</v>
      </c>
      <c r="M3" s="46" t="s">
        <v>415</v>
      </c>
      <c r="N3" s="46" t="s">
        <v>416</v>
      </c>
      <c r="O3" s="46" t="s">
        <v>430</v>
      </c>
      <c r="P3" s="46" t="s">
        <v>413</v>
      </c>
      <c r="Q3" s="46" t="s">
        <v>417</v>
      </c>
      <c r="R3" s="46" t="s">
        <v>420</v>
      </c>
      <c r="S3" s="46" t="s">
        <v>448</v>
      </c>
      <c r="T3" s="46" t="s">
        <v>88</v>
      </c>
      <c r="U3" s="46" t="s">
        <v>6</v>
      </c>
      <c r="V3" s="46" t="s">
        <v>7</v>
      </c>
      <c r="W3" s="64" t="s">
        <v>257</v>
      </c>
      <c r="X3" s="52" t="s">
        <v>357</v>
      </c>
      <c r="Y3" s="52" t="s">
        <v>358</v>
      </c>
      <c r="Z3" s="46" t="s">
        <v>391</v>
      </c>
    </row>
    <row r="4" spans="1:26">
      <c r="A4" s="45">
        <f>ROW(A1)</f>
        <v>1</v>
      </c>
      <c r="B4" s="64" t="s">
        <v>246</v>
      </c>
      <c r="C4" s="45" t="s">
        <v>64</v>
      </c>
      <c r="D4" s="45" t="s">
        <v>66</v>
      </c>
      <c r="E4" s="46"/>
      <c r="F4" s="46"/>
      <c r="G4" s="46"/>
      <c r="H4" s="46"/>
      <c r="I4" s="46"/>
      <c r="J4" s="46">
        <v>620.54999999999995</v>
      </c>
      <c r="K4" s="46">
        <v>626</v>
      </c>
      <c r="L4" s="49">
        <v>620.29999999999995</v>
      </c>
      <c r="M4" s="50">
        <v>632.70000000000005</v>
      </c>
      <c r="N4" s="50"/>
      <c r="O4" s="50">
        <v>630.29999999999995</v>
      </c>
      <c r="P4" s="50"/>
      <c r="Q4" s="50">
        <v>629.29999999999995</v>
      </c>
      <c r="R4" s="50"/>
      <c r="S4" s="50"/>
      <c r="T4" s="50">
        <v>622.79999999999995</v>
      </c>
      <c r="U4" s="46">
        <v>2515.1</v>
      </c>
      <c r="V4" s="46">
        <f t="shared" ref="V4:V23" si="0">AVERAGE(U4/4)</f>
        <v>628.77499999999998</v>
      </c>
      <c r="W4" s="64"/>
      <c r="X4" s="52">
        <v>627.1</v>
      </c>
      <c r="Y4" s="46">
        <v>625.5</v>
      </c>
      <c r="Z4" s="46"/>
    </row>
    <row r="5" spans="1:26">
      <c r="A5" s="45">
        <f t="shared" ref="A5:A17" si="1">ROW(A2)</f>
        <v>2</v>
      </c>
      <c r="B5" s="64" t="s">
        <v>250</v>
      </c>
      <c r="C5" s="45" t="s">
        <v>251</v>
      </c>
      <c r="D5" s="45" t="s">
        <v>33</v>
      </c>
      <c r="E5" s="46">
        <v>622</v>
      </c>
      <c r="F5" s="46">
        <v>623.6</v>
      </c>
      <c r="G5" s="46">
        <v>2</v>
      </c>
      <c r="H5" s="46">
        <v>626.79999999999995</v>
      </c>
      <c r="I5" s="46">
        <v>2</v>
      </c>
      <c r="J5" s="46"/>
      <c r="K5" s="46"/>
      <c r="L5" s="46"/>
      <c r="M5" s="50">
        <v>624.29999999999995</v>
      </c>
      <c r="N5" s="50"/>
      <c r="O5" s="50">
        <v>623.20000000000005</v>
      </c>
      <c r="P5" s="50">
        <v>624.79999999999995</v>
      </c>
      <c r="Q5" s="49">
        <v>621.5</v>
      </c>
      <c r="R5" s="50"/>
      <c r="S5" s="50"/>
      <c r="T5" s="50">
        <v>628.5</v>
      </c>
      <c r="U5" s="46">
        <v>2500.8000000000002</v>
      </c>
      <c r="V5" s="46">
        <f t="shared" si="0"/>
        <v>625.20000000000005</v>
      </c>
      <c r="W5" s="64"/>
      <c r="X5" s="52">
        <v>623.79999999999995</v>
      </c>
      <c r="Y5" s="46">
        <v>628.1</v>
      </c>
      <c r="Z5" s="46">
        <v>626.79999999999995</v>
      </c>
    </row>
    <row r="6" spans="1:26">
      <c r="A6" s="45">
        <f t="shared" si="1"/>
        <v>3</v>
      </c>
      <c r="B6" s="64" t="s">
        <v>207</v>
      </c>
      <c r="C6" s="45" t="s">
        <v>110</v>
      </c>
      <c r="D6" s="45" t="s">
        <v>24</v>
      </c>
      <c r="E6" s="46"/>
      <c r="F6" s="46">
        <v>621.70000000000005</v>
      </c>
      <c r="G6" s="46">
        <v>1</v>
      </c>
      <c r="H6" s="49">
        <v>617.70000000000005</v>
      </c>
      <c r="I6" s="50"/>
      <c r="J6" s="50"/>
      <c r="K6" s="50"/>
      <c r="L6" s="50"/>
      <c r="M6" s="50">
        <v>622.29999999999995</v>
      </c>
      <c r="N6" s="50"/>
      <c r="O6" s="50"/>
      <c r="P6" s="50">
        <v>621.79999999999995</v>
      </c>
      <c r="Q6" s="50">
        <v>629.1</v>
      </c>
      <c r="R6" s="50"/>
      <c r="S6" s="50"/>
      <c r="T6" s="50">
        <v>621.20000000000005</v>
      </c>
      <c r="U6" s="46">
        <v>2494.4</v>
      </c>
      <c r="V6" s="46">
        <f t="shared" si="0"/>
        <v>623.6</v>
      </c>
      <c r="W6" s="64"/>
      <c r="X6" s="52">
        <v>615.9</v>
      </c>
      <c r="Y6" s="46">
        <v>620.5</v>
      </c>
      <c r="Z6" s="46">
        <v>617.70000000000005</v>
      </c>
    </row>
    <row r="7" spans="1:26">
      <c r="A7" s="45">
        <f t="shared" si="1"/>
        <v>4</v>
      </c>
      <c r="B7" s="64" t="s">
        <v>343</v>
      </c>
      <c r="C7" s="45" t="s">
        <v>67</v>
      </c>
      <c r="D7" s="45" t="s">
        <v>21</v>
      </c>
      <c r="E7" s="50"/>
      <c r="F7" s="50">
        <v>617.6</v>
      </c>
      <c r="G7" s="50"/>
      <c r="H7" s="50">
        <v>618.1</v>
      </c>
      <c r="I7" s="50"/>
      <c r="J7" s="50"/>
      <c r="K7" s="50"/>
      <c r="L7" s="50"/>
      <c r="M7" s="50">
        <v>622.6</v>
      </c>
      <c r="N7" s="50">
        <v>2</v>
      </c>
      <c r="O7" s="50"/>
      <c r="P7" s="50"/>
      <c r="Q7" s="50">
        <v>623.5</v>
      </c>
      <c r="R7" s="50">
        <v>0.25</v>
      </c>
      <c r="S7" s="50"/>
      <c r="T7" s="50"/>
      <c r="U7" s="46">
        <v>2484.0500000000002</v>
      </c>
      <c r="V7" s="46">
        <f t="shared" si="0"/>
        <v>621.01250000000005</v>
      </c>
      <c r="W7" s="64"/>
      <c r="X7" s="52">
        <v>618.29999999999995</v>
      </c>
      <c r="Y7" s="46">
        <v>615.20000000000005</v>
      </c>
      <c r="Z7" s="46">
        <v>618.1</v>
      </c>
    </row>
    <row r="8" spans="1:26">
      <c r="A8" s="45">
        <f t="shared" si="1"/>
        <v>5</v>
      </c>
      <c r="B8" s="64" t="s">
        <v>291</v>
      </c>
      <c r="C8" s="45" t="s">
        <v>292</v>
      </c>
      <c r="D8" s="45" t="s">
        <v>17</v>
      </c>
      <c r="E8" s="50"/>
      <c r="F8" s="50">
        <v>618.5</v>
      </c>
      <c r="G8" s="50"/>
      <c r="H8" s="50">
        <v>618.79999999999995</v>
      </c>
      <c r="I8" s="50"/>
      <c r="J8" s="50"/>
      <c r="K8" s="50"/>
      <c r="L8" s="50"/>
      <c r="M8" s="50">
        <v>621.70000000000005</v>
      </c>
      <c r="N8" s="50">
        <v>1</v>
      </c>
      <c r="O8" s="50"/>
      <c r="P8" s="50"/>
      <c r="Q8" s="50">
        <v>621.29999999999995</v>
      </c>
      <c r="R8" s="50">
        <v>0.5</v>
      </c>
      <c r="S8" s="50"/>
      <c r="T8" s="50"/>
      <c r="U8" s="46">
        <v>2481.8000000000002</v>
      </c>
      <c r="V8" s="46">
        <f t="shared" si="0"/>
        <v>620.45000000000005</v>
      </c>
      <c r="W8" s="64"/>
      <c r="X8" s="45">
        <v>607.70000000000005</v>
      </c>
      <c r="Y8" s="46">
        <v>607.6</v>
      </c>
      <c r="Z8" s="46">
        <v>618.79999999999995</v>
      </c>
    </row>
    <row r="9" spans="1:26">
      <c r="A9" s="45">
        <f t="shared" si="1"/>
        <v>6</v>
      </c>
      <c r="B9" s="64" t="s">
        <v>345</v>
      </c>
      <c r="C9" s="45" t="s">
        <v>317</v>
      </c>
      <c r="D9" s="45" t="s">
        <v>21</v>
      </c>
      <c r="E9" s="50"/>
      <c r="F9" s="50">
        <v>621.29999999999995</v>
      </c>
      <c r="G9" s="50"/>
      <c r="H9" s="50">
        <v>622</v>
      </c>
      <c r="I9" s="50">
        <v>1</v>
      </c>
      <c r="J9" s="50"/>
      <c r="K9" s="50"/>
      <c r="L9" s="50"/>
      <c r="M9" s="50">
        <v>619.5</v>
      </c>
      <c r="N9" s="50">
        <v>0.25</v>
      </c>
      <c r="O9" s="50"/>
      <c r="P9" s="50"/>
      <c r="Q9" s="50">
        <v>616.1</v>
      </c>
      <c r="R9" s="46"/>
      <c r="S9" s="46"/>
      <c r="T9" s="46"/>
      <c r="U9" s="46">
        <v>2480.15</v>
      </c>
      <c r="V9" s="46">
        <f t="shared" si="0"/>
        <v>620.03750000000002</v>
      </c>
      <c r="W9" s="64"/>
      <c r="X9" s="45">
        <v>610.70000000000005</v>
      </c>
      <c r="Y9" s="46">
        <v>613.9</v>
      </c>
      <c r="Z9" s="46">
        <v>622</v>
      </c>
    </row>
    <row r="10" spans="1:26">
      <c r="A10" s="45">
        <f t="shared" si="1"/>
        <v>7</v>
      </c>
      <c r="B10" s="64" t="s">
        <v>280</v>
      </c>
      <c r="C10" s="45" t="s">
        <v>281</v>
      </c>
      <c r="D10" s="45" t="s">
        <v>77</v>
      </c>
      <c r="E10" s="50"/>
      <c r="F10" s="50">
        <v>621.20000000000005</v>
      </c>
      <c r="G10" s="50">
        <v>0.25</v>
      </c>
      <c r="H10" s="50">
        <v>615.79999999999995</v>
      </c>
      <c r="I10" s="50"/>
      <c r="J10" s="50"/>
      <c r="K10" s="50"/>
      <c r="L10" s="50"/>
      <c r="M10" s="50">
        <v>621.29999999999995</v>
      </c>
      <c r="N10" s="50"/>
      <c r="O10" s="50"/>
      <c r="P10" s="50"/>
      <c r="Q10" s="50">
        <v>621.5</v>
      </c>
      <c r="R10" s="46"/>
      <c r="S10" s="46"/>
      <c r="T10" s="46"/>
      <c r="U10" s="46">
        <v>2480.0500000000002</v>
      </c>
      <c r="V10" s="46">
        <f t="shared" si="0"/>
        <v>620.01250000000005</v>
      </c>
      <c r="W10" s="64"/>
      <c r="X10" s="45">
        <v>616.29999999999995</v>
      </c>
      <c r="Y10" s="46">
        <v>611.9</v>
      </c>
      <c r="Z10" s="46">
        <v>615.79999999999995</v>
      </c>
    </row>
    <row r="11" spans="1:26">
      <c r="A11" s="45">
        <f t="shared" si="1"/>
        <v>8</v>
      </c>
      <c r="B11" s="64" t="s">
        <v>109</v>
      </c>
      <c r="C11" s="45" t="s">
        <v>110</v>
      </c>
      <c r="D11" s="45" t="s">
        <v>66</v>
      </c>
      <c r="E11" s="50"/>
      <c r="F11" s="50">
        <v>617.79999999999995</v>
      </c>
      <c r="G11" s="50"/>
      <c r="H11" s="50">
        <v>619.6</v>
      </c>
      <c r="I11" s="50"/>
      <c r="J11" s="50"/>
      <c r="K11" s="50"/>
      <c r="L11" s="50"/>
      <c r="M11" s="50">
        <v>620.29999999999995</v>
      </c>
      <c r="N11" s="50"/>
      <c r="O11" s="50"/>
      <c r="P11" s="50"/>
      <c r="Q11" s="50">
        <v>622.1</v>
      </c>
      <c r="R11" s="46"/>
      <c r="S11" s="46"/>
      <c r="T11" s="46"/>
      <c r="U11" s="46">
        <v>2479.8000000000002</v>
      </c>
      <c r="V11" s="46">
        <f t="shared" si="0"/>
        <v>619.95000000000005</v>
      </c>
      <c r="W11" s="64"/>
      <c r="X11" s="52">
        <v>617.70000000000005</v>
      </c>
      <c r="Y11" s="46">
        <v>617.6</v>
      </c>
      <c r="Z11" s="46">
        <v>619.6</v>
      </c>
    </row>
    <row r="12" spans="1:26">
      <c r="A12" s="45">
        <f t="shared" si="1"/>
        <v>9</v>
      </c>
      <c r="B12" s="64" t="s">
        <v>405</v>
      </c>
      <c r="C12" s="45" t="s">
        <v>355</v>
      </c>
      <c r="D12" s="45" t="s">
        <v>77</v>
      </c>
      <c r="E12" s="50"/>
      <c r="F12" s="77">
        <v>619.70000000000005</v>
      </c>
      <c r="G12" s="77"/>
      <c r="H12" s="77">
        <v>614.20000000000005</v>
      </c>
      <c r="I12" s="77"/>
      <c r="J12" s="77"/>
      <c r="K12" s="77"/>
      <c r="L12" s="77"/>
      <c r="M12" s="77">
        <v>619.6</v>
      </c>
      <c r="N12" s="77"/>
      <c r="O12" s="77"/>
      <c r="P12" s="77"/>
      <c r="Q12" s="77">
        <v>621.6</v>
      </c>
      <c r="R12" s="46"/>
      <c r="S12" s="46"/>
      <c r="T12" s="46"/>
      <c r="U12" s="46">
        <v>2475.1</v>
      </c>
      <c r="V12" s="46">
        <f t="shared" si="0"/>
        <v>618.77499999999998</v>
      </c>
      <c r="W12" s="64"/>
      <c r="X12" s="45">
        <v>619.29999999999995</v>
      </c>
      <c r="Y12" s="46">
        <v>619</v>
      </c>
      <c r="Z12" s="46">
        <v>614.20000000000005</v>
      </c>
    </row>
    <row r="13" spans="1:26">
      <c r="A13" s="45">
        <f t="shared" si="1"/>
        <v>10</v>
      </c>
      <c r="B13" s="64" t="s">
        <v>344</v>
      </c>
      <c r="C13" s="45" t="s">
        <v>356</v>
      </c>
      <c r="D13" s="45" t="s">
        <v>21</v>
      </c>
      <c r="E13" s="50"/>
      <c r="F13" s="50">
        <v>619.6</v>
      </c>
      <c r="G13" s="50"/>
      <c r="H13" s="50">
        <v>623.5</v>
      </c>
      <c r="I13" s="50"/>
      <c r="J13" s="50"/>
      <c r="K13" s="50"/>
      <c r="L13" s="50"/>
      <c r="M13" s="50">
        <v>614.5</v>
      </c>
      <c r="N13" s="50"/>
      <c r="O13" s="50"/>
      <c r="P13" s="50"/>
      <c r="Q13" s="50">
        <v>616.9</v>
      </c>
      <c r="R13" s="46"/>
      <c r="S13" s="46"/>
      <c r="T13" s="46"/>
      <c r="U13" s="46">
        <v>2474.5</v>
      </c>
      <c r="V13" s="46">
        <f t="shared" si="0"/>
        <v>618.625</v>
      </c>
      <c r="W13" s="64"/>
      <c r="X13" s="45">
        <v>612.1</v>
      </c>
      <c r="Y13" s="46">
        <v>604.1</v>
      </c>
      <c r="Z13" s="46">
        <v>623.5</v>
      </c>
    </row>
    <row r="14" spans="1:26">
      <c r="A14" s="45">
        <f t="shared" si="1"/>
        <v>11</v>
      </c>
      <c r="B14" s="102" t="s">
        <v>210</v>
      </c>
      <c r="C14" s="45" t="s">
        <v>211</v>
      </c>
      <c r="D14" s="45" t="s">
        <v>25</v>
      </c>
      <c r="E14" s="50"/>
      <c r="F14" s="50">
        <v>617.5</v>
      </c>
      <c r="G14" s="50"/>
      <c r="H14" s="50">
        <v>614.6</v>
      </c>
      <c r="I14" s="50"/>
      <c r="J14" s="50"/>
      <c r="K14" s="50"/>
      <c r="L14" s="50"/>
      <c r="M14" s="50">
        <v>621.70000000000005</v>
      </c>
      <c r="N14" s="50"/>
      <c r="O14" s="50"/>
      <c r="P14" s="50"/>
      <c r="Q14" s="50">
        <v>620.6</v>
      </c>
      <c r="R14" s="46"/>
      <c r="S14" s="46"/>
      <c r="T14" s="46"/>
      <c r="U14" s="46">
        <v>2474.4</v>
      </c>
      <c r="V14" s="46">
        <f t="shared" si="0"/>
        <v>618.6</v>
      </c>
      <c r="W14" s="64"/>
      <c r="X14" s="52">
        <v>619.5</v>
      </c>
      <c r="Y14" s="46">
        <v>618.4</v>
      </c>
      <c r="Z14" s="46">
        <v>614.6</v>
      </c>
    </row>
    <row r="15" spans="1:26">
      <c r="A15" s="45">
        <f t="shared" si="1"/>
        <v>12</v>
      </c>
      <c r="B15" s="64" t="s">
        <v>277</v>
      </c>
      <c r="C15" s="45" t="s">
        <v>278</v>
      </c>
      <c r="D15" s="45" t="s">
        <v>102</v>
      </c>
      <c r="E15" s="46">
        <v>623.1</v>
      </c>
      <c r="F15" s="46">
        <v>621.5</v>
      </c>
      <c r="G15" s="46"/>
      <c r="H15" s="50">
        <v>619.1</v>
      </c>
      <c r="I15" s="50">
        <v>0.5</v>
      </c>
      <c r="J15" s="50"/>
      <c r="K15" s="50"/>
      <c r="L15" s="50"/>
      <c r="M15" s="49">
        <v>615.70000000000005</v>
      </c>
      <c r="N15" s="50"/>
      <c r="O15" s="50">
        <v>617.29999999999995</v>
      </c>
      <c r="P15" s="50">
        <v>616.79999999999995</v>
      </c>
      <c r="Q15" s="50">
        <v>619</v>
      </c>
      <c r="R15" s="50">
        <v>1</v>
      </c>
      <c r="S15" s="50"/>
      <c r="T15" s="50"/>
      <c r="U15" s="46">
        <v>2473.6999999999998</v>
      </c>
      <c r="V15" s="46">
        <f t="shared" si="0"/>
        <v>618.42499999999995</v>
      </c>
      <c r="W15" s="64"/>
      <c r="X15" s="45">
        <v>621.4</v>
      </c>
      <c r="Y15" s="46">
        <v>617.1</v>
      </c>
      <c r="Z15" s="46">
        <v>619.1</v>
      </c>
    </row>
    <row r="16" spans="1:26">
      <c r="A16" s="45">
        <f t="shared" si="1"/>
        <v>13</v>
      </c>
      <c r="B16" s="102" t="s">
        <v>209</v>
      </c>
      <c r="C16" s="45" t="s">
        <v>206</v>
      </c>
      <c r="D16" s="45" t="s">
        <v>24</v>
      </c>
      <c r="E16" s="50"/>
      <c r="F16" s="77">
        <v>622.79999999999995</v>
      </c>
      <c r="G16" s="77"/>
      <c r="H16" s="77">
        <v>613</v>
      </c>
      <c r="I16" s="77"/>
      <c r="J16" s="77"/>
      <c r="K16" s="77"/>
      <c r="L16" s="77"/>
      <c r="M16" s="77">
        <v>620.29999999999995</v>
      </c>
      <c r="N16" s="77"/>
      <c r="O16" s="77"/>
      <c r="P16" s="77"/>
      <c r="Q16" s="77">
        <v>615.70000000000005</v>
      </c>
      <c r="R16" s="46"/>
      <c r="S16" s="46"/>
      <c r="T16" s="46"/>
      <c r="U16" s="46">
        <v>2471.8000000000002</v>
      </c>
      <c r="V16" s="46">
        <f t="shared" si="0"/>
        <v>617.95000000000005</v>
      </c>
      <c r="W16" s="64"/>
      <c r="X16" s="52">
        <v>617.1</v>
      </c>
      <c r="Y16" s="46">
        <v>613.9</v>
      </c>
      <c r="Z16" s="46">
        <v>613</v>
      </c>
    </row>
    <row r="17" spans="1:26">
      <c r="A17" s="45">
        <f t="shared" si="1"/>
        <v>14</v>
      </c>
      <c r="B17" s="64" t="s">
        <v>282</v>
      </c>
      <c r="C17" s="45" t="s">
        <v>283</v>
      </c>
      <c r="D17" s="45" t="s">
        <v>33</v>
      </c>
      <c r="E17" s="50"/>
      <c r="F17" s="50">
        <v>616.4</v>
      </c>
      <c r="G17" s="50"/>
      <c r="H17" s="50">
        <v>618.4</v>
      </c>
      <c r="I17" s="50"/>
      <c r="J17" s="50"/>
      <c r="K17" s="50"/>
      <c r="L17" s="50"/>
      <c r="M17" s="50">
        <v>618.1</v>
      </c>
      <c r="N17" s="50">
        <v>0.5</v>
      </c>
      <c r="O17" s="50"/>
      <c r="P17" s="50"/>
      <c r="Q17" s="50">
        <v>616.4</v>
      </c>
      <c r="R17" s="50">
        <v>2</v>
      </c>
      <c r="S17" s="50"/>
      <c r="T17" s="50"/>
      <c r="U17" s="46">
        <v>2471.8000000000002</v>
      </c>
      <c r="V17" s="46">
        <f t="shared" si="0"/>
        <v>617.95000000000005</v>
      </c>
      <c r="W17" s="64"/>
      <c r="X17" s="45">
        <v>617.6</v>
      </c>
      <c r="Y17" s="46">
        <v>610.1</v>
      </c>
      <c r="Z17" s="46">
        <v>618.4</v>
      </c>
    </row>
    <row r="18" spans="1:26">
      <c r="A18" s="45">
        <f t="shared" ref="A18:A23" si="2">ROW(A15)</f>
        <v>15</v>
      </c>
      <c r="B18" s="64" t="s">
        <v>235</v>
      </c>
      <c r="C18" s="45" t="s">
        <v>236</v>
      </c>
      <c r="D18" s="45" t="s">
        <v>46</v>
      </c>
      <c r="E18" s="50"/>
      <c r="F18" s="77">
        <v>619.79999999999995</v>
      </c>
      <c r="G18" s="77"/>
      <c r="H18" s="77">
        <v>621</v>
      </c>
      <c r="I18" s="77">
        <v>0.25</v>
      </c>
      <c r="J18" s="77"/>
      <c r="K18" s="77"/>
      <c r="L18" s="77"/>
      <c r="M18" s="77">
        <v>613.20000000000005</v>
      </c>
      <c r="N18" s="77"/>
      <c r="O18" s="77"/>
      <c r="P18" s="77"/>
      <c r="Q18" s="77">
        <v>613.1</v>
      </c>
      <c r="R18" s="46"/>
      <c r="S18" s="46"/>
      <c r="T18" s="46"/>
      <c r="U18" s="46">
        <v>2467.35</v>
      </c>
      <c r="V18" s="46">
        <f t="shared" si="0"/>
        <v>616.83749999999998</v>
      </c>
      <c r="W18" s="64"/>
      <c r="X18" s="52">
        <v>615</v>
      </c>
      <c r="Y18" s="46">
        <v>616.4</v>
      </c>
      <c r="Z18" s="46">
        <v>621</v>
      </c>
    </row>
    <row r="19" spans="1:26">
      <c r="A19" s="45">
        <f t="shared" si="2"/>
        <v>16</v>
      </c>
      <c r="B19" s="74" t="s">
        <v>359</v>
      </c>
      <c r="C19" s="45" t="s">
        <v>360</v>
      </c>
      <c r="D19" s="45" t="s">
        <v>76</v>
      </c>
      <c r="E19" s="50"/>
      <c r="F19" s="77">
        <v>615.6</v>
      </c>
      <c r="G19" s="77"/>
      <c r="H19" s="77">
        <v>612</v>
      </c>
      <c r="I19" s="77"/>
      <c r="J19" s="77"/>
      <c r="K19" s="77"/>
      <c r="L19" s="77"/>
      <c r="M19" s="77">
        <v>618</v>
      </c>
      <c r="N19" s="77"/>
      <c r="O19" s="77"/>
      <c r="P19" s="77"/>
      <c r="Q19" s="77">
        <v>617.4</v>
      </c>
      <c r="R19" s="46"/>
      <c r="S19" s="46"/>
      <c r="T19" s="46"/>
      <c r="U19" s="46">
        <v>2463</v>
      </c>
      <c r="V19" s="46">
        <f t="shared" si="0"/>
        <v>615.75</v>
      </c>
      <c r="W19" s="64"/>
      <c r="X19" s="45">
        <v>604.9</v>
      </c>
      <c r="Y19" s="46">
        <v>613.6</v>
      </c>
      <c r="Z19" s="46">
        <v>612</v>
      </c>
    </row>
    <row r="20" spans="1:26">
      <c r="A20" s="45">
        <f t="shared" si="2"/>
        <v>17</v>
      </c>
      <c r="B20" s="74" t="s">
        <v>404</v>
      </c>
      <c r="C20" s="45" t="s">
        <v>208</v>
      </c>
      <c r="D20" s="45" t="s">
        <v>21</v>
      </c>
      <c r="E20" s="50">
        <v>614.9</v>
      </c>
      <c r="F20" s="50">
        <v>613.4</v>
      </c>
      <c r="G20" s="50"/>
      <c r="H20" s="50">
        <v>615.9</v>
      </c>
      <c r="I20" s="50"/>
      <c r="J20" s="50"/>
      <c r="K20" s="50"/>
      <c r="L20" s="50"/>
      <c r="M20" s="50">
        <v>617</v>
      </c>
      <c r="N20" s="50"/>
      <c r="O20" s="50"/>
      <c r="P20" s="50"/>
      <c r="Q20" s="49">
        <v>612</v>
      </c>
      <c r="R20" s="46"/>
      <c r="S20" s="46"/>
      <c r="T20" s="46"/>
      <c r="U20" s="46">
        <v>2461.1999999999998</v>
      </c>
      <c r="V20" s="46">
        <f t="shared" si="0"/>
        <v>615.29999999999995</v>
      </c>
      <c r="W20" s="64"/>
      <c r="X20" s="52">
        <v>620.70000000000005</v>
      </c>
      <c r="Y20" s="46">
        <v>625.5</v>
      </c>
      <c r="Z20" s="46">
        <v>615.9</v>
      </c>
    </row>
    <row r="21" spans="1:26">
      <c r="A21" s="45">
        <f t="shared" si="2"/>
        <v>18</v>
      </c>
      <c r="B21" s="64" t="s">
        <v>276</v>
      </c>
      <c r="C21" s="45" t="s">
        <v>239</v>
      </c>
      <c r="D21" s="45" t="s">
        <v>33</v>
      </c>
      <c r="E21" s="50"/>
      <c r="F21" s="77">
        <v>615.9</v>
      </c>
      <c r="G21" s="77"/>
      <c r="H21" s="77">
        <v>618</v>
      </c>
      <c r="I21" s="77"/>
      <c r="J21" s="77"/>
      <c r="K21" s="77"/>
      <c r="L21" s="77"/>
      <c r="M21" s="77">
        <v>612.79999999999995</v>
      </c>
      <c r="N21" s="77"/>
      <c r="O21" s="77"/>
      <c r="P21" s="77"/>
      <c r="Q21" s="77">
        <v>613.70000000000005</v>
      </c>
      <c r="R21" s="46"/>
      <c r="S21" s="46"/>
      <c r="T21" s="46"/>
      <c r="U21" s="46">
        <v>2460.4</v>
      </c>
      <c r="V21" s="46">
        <f t="shared" si="0"/>
        <v>615.1</v>
      </c>
      <c r="W21" s="64"/>
      <c r="X21" s="45">
        <v>612.79999999999995</v>
      </c>
      <c r="Y21" s="46">
        <v>616.1</v>
      </c>
      <c r="Z21" s="46">
        <v>618</v>
      </c>
    </row>
    <row r="22" spans="1:26">
      <c r="A22" s="45">
        <f t="shared" si="2"/>
        <v>19</v>
      </c>
      <c r="B22" s="64" t="s">
        <v>346</v>
      </c>
      <c r="C22" s="45" t="s">
        <v>322</v>
      </c>
      <c r="D22" s="45" t="s">
        <v>24</v>
      </c>
      <c r="E22" s="50"/>
      <c r="F22" s="77">
        <v>621.29999999999995</v>
      </c>
      <c r="G22" s="77">
        <v>0.5</v>
      </c>
      <c r="H22" s="77">
        <v>604</v>
      </c>
      <c r="I22" s="77"/>
      <c r="J22" s="77"/>
      <c r="K22" s="77"/>
      <c r="L22" s="77"/>
      <c r="M22" s="77">
        <v>616.29999999999995</v>
      </c>
      <c r="N22" s="77"/>
      <c r="O22" s="77"/>
      <c r="P22" s="77"/>
      <c r="Q22" s="77">
        <v>616.79999999999995</v>
      </c>
      <c r="R22" s="46"/>
      <c r="S22" s="46"/>
      <c r="T22" s="46"/>
      <c r="U22" s="46">
        <v>2458.9</v>
      </c>
      <c r="V22" s="46">
        <f t="shared" si="0"/>
        <v>614.72500000000002</v>
      </c>
      <c r="W22" s="64"/>
      <c r="X22" s="45">
        <v>613.29999999999995</v>
      </c>
      <c r="Y22" s="46">
        <v>614.79999999999995</v>
      </c>
      <c r="Z22" s="46">
        <v>604</v>
      </c>
    </row>
    <row r="23" spans="1:26">
      <c r="A23" s="45">
        <f t="shared" si="2"/>
        <v>20</v>
      </c>
      <c r="B23" s="64" t="s">
        <v>237</v>
      </c>
      <c r="C23" s="45" t="s">
        <v>238</v>
      </c>
      <c r="D23" s="45" t="s">
        <v>20</v>
      </c>
      <c r="E23" s="50"/>
      <c r="F23" s="77">
        <v>602.1</v>
      </c>
      <c r="G23" s="77"/>
      <c r="H23" s="77">
        <v>624.4</v>
      </c>
      <c r="I23" s="77"/>
      <c r="J23" s="77"/>
      <c r="K23" s="77"/>
      <c r="L23" s="77"/>
      <c r="M23" s="77">
        <v>615.1</v>
      </c>
      <c r="N23" s="77"/>
      <c r="O23" s="77"/>
      <c r="P23" s="77"/>
      <c r="Q23" s="77">
        <v>615.70000000000005</v>
      </c>
      <c r="R23" s="46"/>
      <c r="S23" s="46"/>
      <c r="T23" s="46"/>
      <c r="U23" s="46">
        <v>2457.3000000000002</v>
      </c>
      <c r="V23" s="46">
        <f t="shared" si="0"/>
        <v>614.32500000000005</v>
      </c>
      <c r="W23" s="64"/>
      <c r="X23" s="52">
        <v>615.1</v>
      </c>
      <c r="Y23" s="46">
        <v>622.70000000000005</v>
      </c>
      <c r="Z23" s="46">
        <v>624.4</v>
      </c>
    </row>
  </sheetData>
  <sortState ref="B4:Z34">
    <sortCondition descending="1" ref="V4:V34"/>
  </sortState>
  <mergeCells count="1">
    <mergeCell ref="A1:C1"/>
  </mergeCells>
  <pageMargins left="0.7" right="0.7" top="0.75" bottom="0.75" header="0.3" footer="0.3"/>
  <pageSetup scale="5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10M ARM</vt:lpstr>
      <vt:lpstr>10M ARM JR MEN</vt:lpstr>
      <vt:lpstr>10M ARYM</vt:lpstr>
      <vt:lpstr>10M AP MEN</vt:lpstr>
      <vt:lpstr>10M AP JR MEN</vt:lpstr>
      <vt:lpstr>10M AP YOUTH MEN</vt:lpstr>
      <vt:lpstr>10M A R WOMEN</vt:lpstr>
      <vt:lpstr>10M ARJW</vt:lpstr>
      <vt:lpstr>10MARYW</vt:lpstr>
      <vt:lpstr>10M APW</vt:lpstr>
      <vt:lpstr>10M AP JW</vt:lpstr>
      <vt:lpstr>10M APYW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2018-10-03T05:37:14Z</dcterms:modified>
</cp:coreProperties>
</file>